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090" tabRatio="782" activeTab="0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Прил.7" sheetId="7" r:id="rId7"/>
    <sheet name="Прил.8" sheetId="8" r:id="rId8"/>
    <sheet name="Прил.9" sheetId="9" r:id="rId9"/>
    <sheet name="Прил.10" sheetId="10" r:id="rId10"/>
    <sheet name="Прил.11" sheetId="11" r:id="rId11"/>
    <sheet name="Прил.12" sheetId="12" r:id="rId12"/>
    <sheet name="Прил.13" sheetId="13" r:id="rId13"/>
    <sheet name="Прил14" sheetId="14" r:id="rId14"/>
    <sheet name="Прил15" sheetId="15" r:id="rId15"/>
    <sheet name="Прил16" sheetId="16" r:id="rId16"/>
    <sheet name="Прил17" sheetId="17" r:id="rId17"/>
    <sheet name="Прил18" sheetId="18" r:id="rId18"/>
  </sheets>
  <externalReferences>
    <externalReference r:id="rId21"/>
    <externalReference r:id="rId22"/>
    <externalReference r:id="rId23"/>
  </externalReferences>
  <definedNames>
    <definedName name="_Date_" localSheetId="9">'[1]Таблица1'!#REF!</definedName>
    <definedName name="_Date_" localSheetId="10">'[1]Таблица1'!#REF!</definedName>
    <definedName name="_Date_" localSheetId="11">'[1]Таблица1'!#REF!</definedName>
    <definedName name="_Date_" localSheetId="12">'[1]Таблица1'!#REF!</definedName>
    <definedName name="_Date_" localSheetId="3">'[2]Таблица1'!#REF!</definedName>
    <definedName name="_Date_" localSheetId="7">'[2]Таблица1'!#REF!</definedName>
    <definedName name="_Date_" localSheetId="16">'[1]Таблица1'!#REF!</definedName>
    <definedName name="_Date_">'[1]Таблица1'!#REF!</definedName>
    <definedName name="_PBuh_" localSheetId="10">#REF!</definedName>
    <definedName name="_PBuh_" localSheetId="11">#REF!</definedName>
    <definedName name="_PBuh_" localSheetId="12">#REF!</definedName>
    <definedName name="_PBuh_" localSheetId="7">'[3]Прилож.1'!#REF!</definedName>
    <definedName name="_PBuh_" localSheetId="16">#REF!</definedName>
    <definedName name="_PBuh_">#REF!</definedName>
    <definedName name="_PBuhN_" localSheetId="10">#REF!</definedName>
    <definedName name="_PBuhN_" localSheetId="11">#REF!</definedName>
    <definedName name="_PBuhN_" localSheetId="12">#REF!</definedName>
    <definedName name="_PBuhN_" localSheetId="7">'[3]Прилож.1'!#REF!</definedName>
    <definedName name="_PBuhN_" localSheetId="16">#REF!</definedName>
    <definedName name="_PBuhN_">#REF!</definedName>
    <definedName name="_PRuk_" localSheetId="10">#REF!</definedName>
    <definedName name="_PRuk_" localSheetId="11">#REF!</definedName>
    <definedName name="_PRuk_" localSheetId="12">#REF!</definedName>
    <definedName name="_PRuk_" localSheetId="7">'[3]Прилож.1'!#REF!</definedName>
    <definedName name="_PRuk_" localSheetId="16">#REF!</definedName>
    <definedName name="_PRuk_">#REF!</definedName>
    <definedName name="_PRukN_" localSheetId="10">#REF!</definedName>
    <definedName name="_PRukN_" localSheetId="11">#REF!</definedName>
    <definedName name="_PRukN_" localSheetId="12">#REF!</definedName>
    <definedName name="_PRukN_" localSheetId="7">'[3]Прилож.1'!#REF!</definedName>
    <definedName name="_PRukN_" localSheetId="16">#REF!</definedName>
    <definedName name="_PRukN_">#REF!</definedName>
    <definedName name="_xlnm._FilterDatabase" localSheetId="10" hidden="1">'Прил.11'!$B$8:$H$599</definedName>
    <definedName name="_xlnm._FilterDatabase" localSheetId="11" hidden="1">'Прил.12'!$B$8:$H$599</definedName>
    <definedName name="_xlnm._FilterDatabase" localSheetId="12" hidden="1">'Прил.13'!$B$8:$I$660</definedName>
    <definedName name="_xlnm._FilterDatabase" localSheetId="13" hidden="1">'Прил14'!$B$8:$J$339</definedName>
    <definedName name="acc2">#REF!</definedName>
    <definedName name="add_bk">#REF!</definedName>
    <definedName name="add_bk_n">#REF!</definedName>
    <definedName name="ate">#REF!</definedName>
    <definedName name="ate_n">#REF!</definedName>
    <definedName name="ate_n0">#REF!</definedName>
    <definedName name="bacc">#REF!</definedName>
    <definedName name="bcorr">#REF!</definedName>
    <definedName name="bcorr_lev">#REF!</definedName>
    <definedName name="bcorr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ate">#REF!</definedName>
    <definedName name="Chef_Dol">#REF!</definedName>
    <definedName name="Chef_FIO">#REF!</definedName>
    <definedName name="cibk">#REF!</definedName>
    <definedName name="cidep">#REF!</definedName>
    <definedName name="ciinc">#REF!</definedName>
    <definedName name="ciinc1">#REF!</definedName>
    <definedName name="ciinc3">#REF!</definedName>
    <definedName name="ciinc5">#REF!</definedName>
    <definedName name="ciinc7">#REF!</definedName>
    <definedName name="ciinc8">#REF!</definedName>
    <definedName name="ciitem">#REF!</definedName>
    <definedName name="cimns">#REF!</definedName>
    <definedName name="ciprog">#REF!</definedName>
    <definedName name="corr2">#REF!</definedName>
    <definedName name="corr2_inn">#REF!</definedName>
    <definedName name="corr2_n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bk">#REF!</definedName>
    <definedName name="ibk_n">#REF!</definedName>
    <definedName name="idep_n">#REF!</definedName>
    <definedName name="iinc_n">#REF!</definedName>
    <definedName name="iinc1_n">#REF!</definedName>
    <definedName name="iinc3_n">#REF!</definedName>
    <definedName name="iinc5_n">#REF!</definedName>
    <definedName name="iinc7_n">#REF!</definedName>
    <definedName name="iinc8_n">#REF!</definedName>
    <definedName name="iitem_n">#REF!</definedName>
    <definedName name="imns">#REF!</definedName>
    <definedName name="imns_inn">#REF!</definedName>
    <definedName name="imns_n">#REF!</definedName>
    <definedName name="imns_n0">#REF!</definedName>
    <definedName name="iprog_n">#REF!</definedName>
    <definedName name="IsUp_acc2">#REF!</definedName>
    <definedName name="IsUp_add_bk">#REF!</definedName>
    <definedName name="IsUp_add_bk_n">#REF!</definedName>
    <definedName name="IsUp_ate">#REF!</definedName>
    <definedName name="IsUp_ate_n">#REF!</definedName>
    <definedName name="IsUp_ate_n0">#REF!</definedName>
    <definedName name="IsUp_bacc">#REF!</definedName>
    <definedName name="IsUp_bcorr">#REF!</definedName>
    <definedName name="IsUp_bcorr_lev">#REF!</definedName>
    <definedName name="IsUp_bcorr_n">#REF!</definedName>
    <definedName name="IsUp_cacc2">#REF!</definedName>
    <definedName name="IsUp_cadd_bk">#REF!</definedName>
    <definedName name="IsUp_cate">#REF!</definedName>
    <definedName name="IsUp_cibk">#REF!</definedName>
    <definedName name="IsUp_cidep">#REF!</definedName>
    <definedName name="IsUp_ciinc">#REF!</definedName>
    <definedName name="IsUp_ciinc1">#REF!</definedName>
    <definedName name="IsUp_ciinc3">#REF!</definedName>
    <definedName name="IsUp_ciinc5">#REF!</definedName>
    <definedName name="IsUp_ciinc7">#REF!</definedName>
    <definedName name="IsUp_ciinc8">#REF!</definedName>
    <definedName name="IsUp_ciitem">#REF!</definedName>
    <definedName name="IsUp_cimns">#REF!</definedName>
    <definedName name="IsUp_ciprog">#REF!</definedName>
    <definedName name="IsUp_corr2">#REF!</definedName>
    <definedName name="IsUp_corr2_inn">#REF!</definedName>
    <definedName name="IsUp_corr2_n">#REF!</definedName>
    <definedName name="IsUp_date">#REF!</definedName>
    <definedName name="IsUp_ibk">#REF!</definedName>
    <definedName name="IsUp_ibk_n">#REF!</definedName>
    <definedName name="IsUp_idep_n">#REF!</definedName>
    <definedName name="IsUp_iinc_n">#REF!</definedName>
    <definedName name="IsUp_iinc1_n">#REF!</definedName>
    <definedName name="IsUp_iinc3_n">#REF!</definedName>
    <definedName name="IsUp_iinc5_n">#REF!</definedName>
    <definedName name="IsUp_iinc7_n">#REF!</definedName>
    <definedName name="IsUp_iinc8_n">#REF!</definedName>
    <definedName name="IsUp_iitem_n">#REF!</definedName>
    <definedName name="IsUp_imns">#REF!</definedName>
    <definedName name="IsUp_imns_inn">#REF!</definedName>
    <definedName name="IsUp_imns_n">#REF!</definedName>
    <definedName name="IsUp_imns_n0">#REF!</definedName>
    <definedName name="IsUp_iprog_n">#REF!</definedName>
    <definedName name="IsUp_izm">#REF!</definedName>
    <definedName name="IsUp_link">#REF!</definedName>
    <definedName name="IsUp_number">#REF!</definedName>
    <definedName name="IsUp_obj_n">#REF!</definedName>
    <definedName name="IsUp_s_1">#REF!</definedName>
    <definedName name="IsUp_s_2">#REF!</definedName>
    <definedName name="IsUp_s_3">#REF!</definedName>
    <definedName name="IsUp_s_4">#REF!</definedName>
    <definedName name="IsUp_ss">#REF!</definedName>
    <definedName name="IsUp_sy0">#REF!</definedName>
    <definedName name="IsUp_sy1">#REF!</definedName>
    <definedName name="IsUp_sy2">#REF!</definedName>
    <definedName name="izm">#REF!</definedName>
    <definedName name="link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15">#REF!</definedName>
    <definedName name="nCheck_16">#REF!</definedName>
    <definedName name="nCheck_17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y0">#REF!</definedName>
    <definedName name="sy1">#REF!</definedName>
    <definedName name="sy2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VARIANT_LINK">#REF!</definedName>
    <definedName name="VARIANT_NAME">#REF!</definedName>
    <definedName name="Zam_Boss_FIO">#REF!</definedName>
    <definedName name="Zam_Buh_FIO">#REF!</definedName>
    <definedName name="Zam_Chef_FIO">#REF!</definedName>
    <definedName name="_xlnm.Print_Area" localSheetId="10">'Прил.11'!$B$2:$H$595</definedName>
    <definedName name="_xlnm.Print_Area" localSheetId="11">'Прил.12'!$B$2:$H$599</definedName>
    <definedName name="_xlnm.Print_Area" localSheetId="12">'Прил.13'!$B$2:$I$660</definedName>
    <definedName name="_xlnm.Print_Area" localSheetId="3">'Прил.4'!$A$1:$G$57</definedName>
    <definedName name="_xlnm.Print_Area" localSheetId="13">'Прил14'!$B$2:$J$339</definedName>
    <definedName name="ррр" localSheetId="10">#REF!</definedName>
    <definedName name="ррр" localSheetId="11">#REF!</definedName>
    <definedName name="ррр" localSheetId="12">#REF!</definedName>
    <definedName name="ррр" localSheetId="16">#REF!</definedName>
    <definedName name="ррр">#REF!</definedName>
  </definedNames>
  <calcPr fullCalcOnLoad="1"/>
</workbook>
</file>

<file path=xl/sharedStrings.xml><?xml version="1.0" encoding="utf-8"?>
<sst xmlns="http://schemas.openxmlformats.org/spreadsheetml/2006/main" count="9416" uniqueCount="885">
  <si>
    <t>Реализация мероприятия "Создание условий для профессионального развития и подготовки кадров" муниципальной программы "Развитие муниципальной службы в Глазуновском районе на 2014-2016 годы"</t>
  </si>
  <si>
    <t>МС 0 00 00000</t>
  </si>
  <si>
    <t>БФ 0 00 71580</t>
  </si>
  <si>
    <t>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правонарушениях, в рамках непрограммной части районного бюджета</t>
  </si>
  <si>
    <t>БФ 0 00 71610</t>
  </si>
  <si>
    <t>БФ 0 00 77150</t>
  </si>
  <si>
    <t>БФ 0 00 76110</t>
  </si>
  <si>
    <t>БФ 0 00 76120</t>
  </si>
  <si>
    <t>БФ 0 00 76130</t>
  </si>
  <si>
    <t>БФ 0 00 78130</t>
  </si>
  <si>
    <t>Обеспечение деятельности учреждений дополнительного образования детей в рамках непрограммной части районного бюджета</t>
  </si>
  <si>
    <t>К1 3 01 86130</t>
  </si>
  <si>
    <t>на 2016 год и , не установленные бюджетным законодательством Российской Федерации</t>
  </si>
  <si>
    <t>1,487%</t>
  </si>
  <si>
    <t>0,302%</t>
  </si>
  <si>
    <t>органов государственной власти и государственных органов Орловской области</t>
  </si>
  <si>
    <t xml:space="preserve">Перечень главных администраторов доходов районного бюджета – </t>
  </si>
  <si>
    <t>Управление Федерального казначейства по Орловской области</t>
  </si>
  <si>
    <t>Управление ФНС России по Орловской области</t>
  </si>
  <si>
    <t>Управление МВД России по Орловской области</t>
  </si>
  <si>
    <t>Управление Федеральной миграционной службы по Орловской области</t>
  </si>
  <si>
    <t xml:space="preserve">Управление Федеральной службы государственной регистрации, кадастра и картографии по Орловской области </t>
  </si>
  <si>
    <t>017</t>
  </si>
  <si>
    <t>Реализация основного мероприятия "Организация музейного обслуживания населения"  подпрограммы "Музейное обслуживание населения в Глазуновском районе (2015-2018 годы)" муниципальной программы Глазуновского района "Культура Глазуновского района 2015-2018 годы"</t>
  </si>
  <si>
    <t>Реализация основного мероприятия "Укрепление материально-технической базы"  подпрограммы "Музейное обслуживание населения в Глазуновском районе (2015-2018 годы)" муниципальной программы Глазуновского района "Культура Глазуновского района 2015-2018 годы"</t>
  </si>
  <si>
    <t>Реализация основного мероприятия "Обеспечение качества предоставляемых образовательных услуг в сфере культуры и искусств"  подпрограммы "Дополнительное образование в сфере культуры Глазуновского района 2015-2018 годы" муниципальной программы Глазуновского района "Культура Глазуновского района 2015-2018 годы"</t>
  </si>
  <si>
    <t>К1 0 00 00000</t>
  </si>
  <si>
    <t>К1 3 00 00000</t>
  </si>
  <si>
    <t>К1 3 02 86130</t>
  </si>
  <si>
    <t xml:space="preserve">Приложение 6     </t>
  </si>
  <si>
    <t>Приложение  8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</si>
  <si>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</si>
  <si>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Дотации бюджетам муниципальных районов на выравнивание бюджетной обеспеченности</t>
  </si>
  <si>
    <t>Субсидии бюджетам муниципальных районов на обеспечение жильем молодых семей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</si>
  <si>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</si>
  <si>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</si>
  <si>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</si>
  <si>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2 02 02089 05 0002 151</t>
  </si>
  <si>
    <t>2 02 02204 05 0000 151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</si>
  <si>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</si>
  <si>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N 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</si>
  <si>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N 5-ФЗ "О ветеранах" и от 24 ноября 1995 года N 181-ФЗ "О социальной защите инвалидов в Российской Федерации"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</si>
  <si>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</si>
  <si>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</si>
  <si>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К1 5 00 00000</t>
  </si>
  <si>
    <t>БФ 0 00 78170</t>
  </si>
  <si>
    <t>БФ 0 00 77120</t>
  </si>
  <si>
    <t>БФ 0 00 77160</t>
  </si>
  <si>
    <t>Приложение  3</t>
  </si>
  <si>
    <t>Приложение 4</t>
  </si>
  <si>
    <t xml:space="preserve">Нормативы отчислений доходов от уплаты акцизов </t>
  </si>
  <si>
    <t xml:space="preserve">на автомобильный и прямогонный бензин, дизельное топливо, </t>
  </si>
  <si>
    <t xml:space="preserve">моторные масла для дизельных и (или) карбюраторных (инжекторных) </t>
  </si>
  <si>
    <t xml:space="preserve">двигателей в бюджет муниципального района и городского поселения </t>
  </si>
  <si>
    <t xml:space="preserve">(п. Глазуновка) на 2016 год </t>
  </si>
  <si>
    <t xml:space="preserve">                                                   Приложение 11</t>
  </si>
  <si>
    <t>2 02 02008 05 0000 151</t>
  </si>
  <si>
    <t xml:space="preserve"> 1 16 25030 01 0000 140</t>
  </si>
  <si>
    <t xml:space="preserve"> 1 05 02010 02 0000 110 </t>
  </si>
  <si>
    <t>Доходы районного бюджета в 2016 году</t>
  </si>
  <si>
    <t>Приложение 2</t>
  </si>
  <si>
    <t xml:space="preserve">   "О районном бюджете на 2016 год"</t>
  </si>
  <si>
    <t xml:space="preserve"> "О районном бюджете на 2016 год"</t>
  </si>
  <si>
    <t xml:space="preserve">и бюджетами поселений на 2016 год </t>
  </si>
  <si>
    <t>"О районном бюджете на 2016 год"</t>
  </si>
  <si>
    <t>районного бюджета на 2016 год</t>
  </si>
  <si>
    <t>по уровням бюджетов на 2016 год</t>
  </si>
  <si>
    <t>Ведомственная структура расходов районного бюджета на 2016 год</t>
  </si>
  <si>
    <t>БФ 0 00 77140</t>
  </si>
  <si>
    <t>БФ 0 00 00000</t>
  </si>
  <si>
    <t>поселок</t>
  </si>
  <si>
    <t>Выполнение полномочий в сфере опеки и попечительства в рамках  непрограммной части районного бюджета</t>
  </si>
  <si>
    <t>Публичные нормативные социальные выплаты гражданам</t>
  </si>
  <si>
    <t>Вед</t>
  </si>
  <si>
    <t>812</t>
  </si>
  <si>
    <t xml:space="preserve">Прогнозируемое поступление доходов и распределение бюджетных ассигнований </t>
  </si>
  <si>
    <t>Строительство, реконструкция, капитальный ремонт, ремонт и содержание автомобильных дорог общего пользования районного значения</t>
  </si>
  <si>
    <t>Субвенции бюджетам муниципальных районов на выполнение передаваемых полномочий субъектов Российской Федерации</t>
  </si>
  <si>
    <t>3</t>
  </si>
  <si>
    <t>Функционирование высшего должностного лица субъекта Российской Федерации и муниципального образования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</si>
  <si>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</si>
  <si>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Нормативы распределения отдельных налоговых и неналоговых доходов</t>
  </si>
  <si>
    <t>Код бюджетной классификации Российской Федерации</t>
  </si>
  <si>
    <t>Наименование дохода</t>
  </si>
  <si>
    <t>1 09 00000 00 0000 000</t>
  </si>
  <si>
    <t>ЗАДОЛЖЕННОСТЬ И ПЕРЕРАСЧЕТЫ ПО ОТМЕНЕННЫМ НАЛОГАМ, СБОРАМ И ИНЫМ ОБЯЗАТЕЛЬНЫМ ПЛАТЕЖАМ</t>
  </si>
  <si>
    <t>1 17 00000 00 0000 000</t>
  </si>
  <si>
    <t>ПРОЧИЕ НЕНАЛОГОВЫЕ ДОХОДЫ</t>
  </si>
  <si>
    <t>1 09 07013 05 0000 110</t>
  </si>
  <si>
    <t>Налог на рекламу, мобилизуемый на территориях муниципальных районов</t>
  </si>
  <si>
    <t>1 09 07053 05 0000 110</t>
  </si>
  <si>
    <t>Прочие местные налоги и сборы, мобилизуемые на территориях муниципальных районов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</si>
  <si>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</si>
  <si>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</si>
  <si>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в рамках непрограммной части районного бюджета</t>
  </si>
  <si>
    <t>Дворцы и дома культуры, другие учреждения культуры и средств массовой информации в рамках непрограммной части районного бюджета</t>
  </si>
  <si>
    <t>Обеспечение деятельности библиотек в рамках непрограммной части районного бюджета</t>
  </si>
  <si>
    <t>Субвенции бюджетам муниципальных районов на модернизацию региональных систем общего образования</t>
  </si>
  <si>
    <t>Обеспечение деятельности учреждений дополнительного образования в рамках основного мероприятия "Поддержка работников ДО"  подпрограммы "Развитие дополнительго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</si>
  <si>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О1 3 00 00000</t>
  </si>
  <si>
    <t>Подпрограмма "Развитие дополнительго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</si>
  <si>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Реализация основного мероприятия муниципальной программы "Развитие сельского хозяйства и регулирование рынков сельскохозяйственной продукции, сырья и продовольствия в Глазуновском районе Орловской области на 2013-2020 годы"</t>
  </si>
  <si>
    <t>С1 1 00 85110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</si>
  <si>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Глазуновском районе Орловской области на 2013-2020 годы"</t>
  </si>
  <si>
    <t>С1 0 00 00000</t>
  </si>
  <si>
    <t>Л1 1 01 85260</t>
  </si>
  <si>
    <t>Л1 1 02 85260</t>
  </si>
  <si>
    <t>Л1 1 04 85260</t>
  </si>
  <si>
    <t>Л1 1 05 85260</t>
  </si>
  <si>
    <t>Реализация основного мероприятия "Обеспечение организации санаторного лечения детей-сирот, детей на опеке" муниципальной программы Глазуновского района "Оздоровление и отдых детей и подростков Глазуновского района"</t>
  </si>
  <si>
    <t>Реализация основного мероприятия "Обеспечение организации работы лагерей дневного пребывания" муниципальной программы Глазуновского района "Оздоровление и отдых детей и подростков Глазуновского района"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</si>
  <si>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</si>
  <si>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</si>
  <si>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</si>
  <si>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ВР</t>
  </si>
  <si>
    <t>Мобилизационная подготовка экономики</t>
  </si>
  <si>
    <t>Национальная оборона</t>
  </si>
  <si>
    <t>Национальная безопасность и правоохранительная деятельность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</si>
  <si>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</si>
  <si>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Прочие доходы от оказания платных услуг (работ) получателями средств бюджетов сельских поселений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</si>
  <si>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</si>
  <si>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Молодежная политика и оздоровление детей</t>
  </si>
  <si>
    <t>Физическая культура и спорт</t>
  </si>
  <si>
    <t>Охрана семьи и детства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</si>
  <si>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</si>
  <si>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</si>
  <si>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Код</t>
  </si>
  <si>
    <t>Нормативы распределения доходов между районным бюджетом</t>
  </si>
  <si>
    <t>Нормативы отчислений в т.ч.</t>
  </si>
  <si>
    <t>Всего %</t>
  </si>
  <si>
    <t>Муниципальный район</t>
  </si>
  <si>
    <t>Бюджеты поселений</t>
  </si>
  <si>
    <t>1 06 01030 10 0000 110</t>
  </si>
  <si>
    <t>1 11 05035 10 0000 120</t>
  </si>
  <si>
    <t>1 11 09045 10 0000 120</t>
  </si>
  <si>
    <t>1 16 08000 01 0000 140</t>
  </si>
  <si>
    <t>1 16 21050 05 0000 140</t>
  </si>
  <si>
    <t>1 16 25010 01 0000 140</t>
  </si>
  <si>
    <t>1 17 05050 05 0000 180</t>
  </si>
  <si>
    <t>Прочие неналоговые доходы бюджетов муниципальных районов</t>
  </si>
  <si>
    <t>800</t>
  </si>
  <si>
    <t xml:space="preserve">Администрация Глазуновского района                                                            </t>
  </si>
  <si>
    <t>2 08 05000 05 0000 180</t>
  </si>
  <si>
    <t>811</t>
  </si>
  <si>
    <t>Финансовый отдел администрации Глазуновского района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</si>
  <si>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</si>
  <si>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</si>
  <si>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2 02 02051 05 0000 151</t>
  </si>
  <si>
    <t>Субсидии бюджетам муниципальных районов на реализацию федеральных целевых программ</t>
  </si>
  <si>
    <t>2 02 02077 05 0000 151</t>
  </si>
  <si>
    <t>2 02 02085 05 0000 151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</si>
  <si>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</si>
  <si>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2 02 02088 05 0001 151</t>
  </si>
  <si>
    <t>Отдел по управлению муниципальным имуществом Глазуновского района Орловской области</t>
  </si>
  <si>
    <t>Глазуновский районный Совет народных депутатов</t>
  </si>
  <si>
    <t>809</t>
  </si>
  <si>
    <t xml:space="preserve">Глазуновского района </t>
  </si>
  <si>
    <t>Наименование главного администратора доходов районного бюджета</t>
  </si>
  <si>
    <t xml:space="preserve">Отдел по управлению муниципальным имуществом Глазуновского района Орловской области </t>
  </si>
  <si>
    <t>163</t>
  </si>
  <si>
    <t>За счет средств бюджета   п.Глазуновка, тыс.руб.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</si>
  <si>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</si>
  <si>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</si>
  <si>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Финансовый отдел администрации</t>
  </si>
  <si>
    <t xml:space="preserve">Получение кредитов от других бюджетов бюджетной системы Российской Федерации  бюджетами муниципальных районов в валюте Российской Федерации </t>
  </si>
  <si>
    <t>01 06 01 00 05 0000 630</t>
  </si>
  <si>
    <t>Средства от продажи акций и иных форм участия в капитале, находящихся в  собственности муниципальных районов</t>
  </si>
  <si>
    <t>000</t>
  </si>
  <si>
    <t>Источники, закрепляемые за всеми администраторами</t>
  </si>
  <si>
    <t>01 05 02 01 05 0000 510</t>
  </si>
  <si>
    <t>Увеличение прочих остатков денежных средств бюджетов муниципальных районов</t>
  </si>
  <si>
    <t>01 05 02 01 05 0000 610</t>
  </si>
  <si>
    <t>Уменьшение прочих остатков денежных средств бюджетов муниципальных районов</t>
  </si>
  <si>
    <t>0203</t>
  </si>
  <si>
    <t>Мобилизационная и вневойсковая подготовка</t>
  </si>
  <si>
    <t>2 02 04041 05 0000 151</t>
  </si>
  <si>
    <t>2 02 02089 05 0001 151</t>
  </si>
  <si>
    <t>2 02 02102 05 0000 151</t>
  </si>
  <si>
    <t>Субвенции бюджетам муниципальных районов на выполнение полномочий в сфере опеки и попечительства</t>
  </si>
  <si>
    <t>Субвенции бюджетам муниципальных районов на выполнение полномочий в сфере трудовых отношений</t>
  </si>
  <si>
    <t>Нераспределенный остаток</t>
  </si>
  <si>
    <t>400</t>
  </si>
  <si>
    <t>Капитальные вложения в объекты недвижимого имущества государственной (муниципальной) собственности</t>
  </si>
  <si>
    <t>Муниципальная программа "Организация проведения оплачиваемых общественных работ в Глазуновском районе на 2014-2018 годы"</t>
  </si>
  <si>
    <t>Муниципальное казенное учреждение культуры "Межпоселенческая районная библиотека" Глазуновского района Орловской области</t>
  </si>
  <si>
    <t>Социальное обеспечение и иные выплаты населению</t>
  </si>
  <si>
    <t>Муниципальная программа Глазуновского района "Профилактика правонарушений на 2014-2018 годы в Глазуновском районе Орловской области"</t>
  </si>
  <si>
    <t>Подпрограмма "Профилактические меры воспитательно-просветительской направленности"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</si>
  <si>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Обеспечение деятельности общеобразовательных организаций в рамках основного мероприятия "Приведение учебно-материальной базы образовательных учреждений в соответствие с современными требованиями"  подпрограммы "Развитие общего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</si>
  <si>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ВТ 0 01 85330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</si>
  <si>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</si>
  <si>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</si>
  <si>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 xml:space="preserve"> доходов районного бюджета</t>
  </si>
  <si>
    <t>главного администратора доходов</t>
  </si>
  <si>
    <t>Коды бюджетной классификации Российской Федерации</t>
  </si>
  <si>
    <t>Код источника финансирования дефицита областного бюджета</t>
  </si>
  <si>
    <t>Наименование администратора источников финансирования дефицита областного бюджета</t>
  </si>
  <si>
    <t>Приложение 10</t>
  </si>
  <si>
    <t>Субсидий на мероприятия по организации оздоровительной кампании для детей</t>
  </si>
  <si>
    <t>Субсидий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</si>
  <si>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>Субвенции бюджетам муниципальных районов на 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</t>
  </si>
  <si>
    <t>Субвенции бюджетам муниципальных районов на обеспечение бесплатного проезда на городском, пригородном,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обучающихся в государственных областных, муниципальных образовательных организациях Орловской  области</t>
  </si>
  <si>
    <t>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</si>
  <si>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муниципальных районов на обеспечение выпускников муниципальных образовательных организаций из числа детей-сирот и детей, оставшихся без попечения родителей, единовременным денежным пособием, одеждой, обувью, мягким инвентарем и оборудованием</t>
  </si>
  <si>
    <t>Субвенции бюджетам муниципальных районов на выплату единовременного пособия гражданам, усыновившим детей-сирот и детей, оставшихся без попечения родителей в рамках реализации Закона Орловской области от 12 ноября 2008 года № 832-ОЗ "О социальной поддержке граждан, усыновивших (удочеривших) детей-сирот и детей, оставшихся без попечения родителей"</t>
  </si>
  <si>
    <t>Реализация основного мероприятия "Профилактика безопасности дорожного движения в образовательных учреждениях района" подпрограммы "Повышение правового сознания и предупреждения опасного поведения участников дорожного движения" в рамках муниципальной пргораммы Глазуновского района "Повышения безопасности дорожного движения на 2014-2018 годы в Глазуновском районе Орловской области"</t>
  </si>
  <si>
    <t>БД 2 01 85190</t>
  </si>
  <si>
    <t>Реализация основного мероприятия "Мониторинг" подпрограммы "Содержание дорожной инфраструктуры" в рамках муниципальной пргораммы Глазуновского района "Повышения безопасности дорожного движения на 2014-2018 годы в Глазуновском районе Орловской области"</t>
  </si>
  <si>
    <t>БД 2 00 00000</t>
  </si>
  <si>
    <t>Подпрограмма "Содержание дорожной инфраструктуры" в рамках муниципальной пргораммы Глазуновского района "Повышения безопасности дорожного движения на 2014-2018 годы в Глазуновском районе Орловской области"</t>
  </si>
  <si>
    <t>Реализация основного мероприятия "Проведение мероприятий воспитательной направленности в общеобразовательных учреждениях района" подпрограммы "Профилактические меры воспитательно-просветительской направленности"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</si>
  <si>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ПП 1 01 85180</t>
  </si>
  <si>
    <t>ПП 2 01 85180</t>
  </si>
  <si>
    <t>ПП 2 02 85180</t>
  </si>
  <si>
    <t>ПП 3 01 85180</t>
  </si>
  <si>
    <t>Реализация основного мероприятия "Проведение физкультурно-спортивных меропритий" подпрограммы "Культурно-оздоровительные мероприятия"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</si>
  <si>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Реализация основного мероприятия "Проведение конкурсов и викторин патриотической направленности" подпрограммы "Культурно-оздоровительные мероприятия"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</si>
  <si>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Реализация основного мероприятия "Проведение мероприятий, направленных на предупреждение и выявление правонарушений" подпрограммы "Специальные меры профилактики правонарушений"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</si>
  <si>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ПП 0 00 00000</t>
  </si>
  <si>
    <t>ПП 1 00 00000</t>
  </si>
  <si>
    <t>ПП 2 00 00000</t>
  </si>
  <si>
    <t>Подпрограмма "Культурно-оздоровительные мероприятия"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</si>
  <si>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ПП 3 00 00000</t>
  </si>
  <si>
    <t>Подпрограмма "Специальные меры профилактики правонарушений"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</si>
  <si>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</si>
  <si>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</si>
  <si>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</si>
  <si>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</si>
  <si>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</si>
  <si>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</si>
  <si>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</si>
  <si>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300</t>
  </si>
  <si>
    <t xml:space="preserve"> 1 05 02010 02 0000 110</t>
  </si>
  <si>
    <t>01 03 01 00 05 0000 710</t>
  </si>
  <si>
    <t>01 03 01 00 05 0000 810</t>
  </si>
  <si>
    <t>Погашение  бюджетами муниципальных районов кредитов от других бюджетов бюджетной системы Российской Федерации  в валюте Российской Федерации</t>
  </si>
  <si>
    <t>100</t>
  </si>
  <si>
    <t>1 03 02230 01 0000 110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</si>
  <si>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бюжеты</t>
  </si>
  <si>
    <t>1 03 02240 01 0000 110</t>
  </si>
  <si>
    <t>ЦД 0 00 00000</t>
  </si>
  <si>
    <t>ЦД 1 01 70550</t>
  </si>
  <si>
    <t xml:space="preserve">Муниципальная программа «Строительство и ремонт автомобильных дорог  в Глазуновском районе Орловской области на 2012 - 2016 г.г.»
</t>
  </si>
  <si>
    <t>Реализация основного мероприятия "Ремонт улично-дорожной сети п.Глазуновка"  муниципальной программы «Строительство и ремонт автомобильных дорог  в Глазуновском районе Орловской области на 2012 - 2016 г.г.»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</si>
  <si>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</si>
  <si>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 в рамках непрограммной части районного бюджета</t>
  </si>
  <si>
    <t>БФ 0 00 51340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</si>
  <si>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районного бюджета</t>
  </si>
  <si>
    <t>Компенсация части родительской платы за содержание ребенка в  образовательных организациях, реализующих основную общеобразовательную программу дошкольного образования в рамках непрограммной части районного бюджета</t>
  </si>
  <si>
    <t>Обеспечение бесплатного проезда на городском, пригородном (в сельской местности -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 в рамках непрограммной части районного бюджета</t>
  </si>
  <si>
    <t>Содержание ребенка в семье опекуна и приемной семье, а также вознаграждение, причитающееся приемному родителю в рамках непрограммной части районного бюджета</t>
  </si>
  <si>
    <t>Закон Орловской области от 12 ноября 2008 года № 832-ОЗ "О социальной поддержке граждан, усыновивших (удочеривших) детей-сирот и детей, оставшихся без попечения родителей" в рамках непрограммной части районного бюджета</t>
  </si>
  <si>
    <t>Выравнивание бюджетной обеспеченности поселений из районного фонда финансовой поддержки в рамках непрограммной части районного бюджета</t>
  </si>
  <si>
    <t>За счет средств районного бюджета, тыс.руб.</t>
  </si>
  <si>
    <t>За счет средств областного бюджета, тыс.руб.</t>
  </si>
  <si>
    <t>За счет средств федерального бюджета, тыс.руб.</t>
  </si>
  <si>
    <t>Муниципальная программа Глазуновского района "Повышения безопасности дорожного движения на 2014-2018 годы в Глазуновском районе Орловской области"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</si>
  <si>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</si>
  <si>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141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</si>
  <si>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</si>
  <si>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2 02 03078 05 0000 151</t>
  </si>
  <si>
    <t>Резервные средства</t>
  </si>
  <si>
    <t>870</t>
  </si>
  <si>
    <t>Межбюджетные трансферты</t>
  </si>
  <si>
    <t>530</t>
  </si>
  <si>
    <t>Субвенции</t>
  </si>
  <si>
    <t>Единый налог на вмененный доход для отдельных видов деятельности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</si>
  <si>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бюжеты</t>
  </si>
  <si>
    <t>1 03 02250 01 0000 110</t>
  </si>
  <si>
    <t>2 02 00000 00 0000 000</t>
  </si>
  <si>
    <t>2 02 01000 00 0000 151</t>
  </si>
  <si>
    <t>2 02 01001 05 0000 151</t>
  </si>
  <si>
    <t>2 02 03000 00 0000 151</t>
  </si>
  <si>
    <t>2 02 03027 05 0000 151</t>
  </si>
  <si>
    <t xml:space="preserve"> районного бюджета - органы исполнительной власти </t>
  </si>
  <si>
    <t>2 07 05030 05 0000 180</t>
  </si>
  <si>
    <t>Прочие безвозмездные поступления в бюджеты муниципальных районов</t>
  </si>
  <si>
    <t>2 02 02088 05 0002 151</t>
  </si>
  <si>
    <t>2 02 03119 05 0000 151</t>
  </si>
  <si>
    <t xml:space="preserve">Распределение дотаций на выравнивание бюджетной обеспеченности поселений </t>
  </si>
  <si>
    <t>2 02 03029 05 0000 151</t>
  </si>
  <si>
    <t>2 02 03024 05 0000 151</t>
  </si>
  <si>
    <t>2 02 03999 05 0000 151</t>
  </si>
  <si>
    <t>Наименование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</si>
  <si>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основного мероприятия "Приведение учебно-материальной базы образовательных учреждений в соответствие с современными требованиями"  подпрограммы "Развитие общего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</si>
  <si>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О1 2 04 71570</t>
  </si>
  <si>
    <t>Реализация основного мероприятия "Содержание и ремонт здания и помещений МБУДО "Глазуновская ДШИ"  подпрограммы "Дополнительное образование в сфере культуры Глазуновского района 2015-2018 годы" муниципальной программы Глазуновского района "Культура Глазуновского района 2015-2018 годы"</t>
  </si>
  <si>
    <t>Налоговые доходы Дорожного фонда Глазуновского района (1,487% от уплаты акцизов на нефтепродукты)</t>
  </si>
  <si>
    <t>Районный фонд сбалансированности бюджетов поселений на 2016 год</t>
  </si>
  <si>
    <t xml:space="preserve">                                                   Приложение 16</t>
  </si>
  <si>
    <t xml:space="preserve">                                                   Приложение 14</t>
  </si>
  <si>
    <t>Приложение 15</t>
  </si>
  <si>
    <t xml:space="preserve">                                                   Приложение 17</t>
  </si>
  <si>
    <t xml:space="preserve">                                                   Приложение 18</t>
  </si>
  <si>
    <t>2 02 04070 05 0000 151</t>
  </si>
  <si>
    <t>Межбюджетные трансферты, передаваемые бюджетам муниципальных районов на государственную поддержку (грант) комплексного развития региональных и муниципальных учреждений культуры</t>
  </si>
  <si>
    <t>Денежные взыскания (штрафы) за нарушение земельного законодательства (федеральные государственные органы, Банк России, органы управления государственными внебюджетными фондами Российской Федерации)</t>
  </si>
  <si>
    <t>1 16 25060 01 6000 140</t>
  </si>
  <si>
    <t>076</t>
  </si>
  <si>
    <t>Федеральное агенство по рыболовству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</si>
  <si>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</si>
  <si>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</si>
  <si>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</si>
  <si>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</si>
  <si>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1 06 01030 13 0000 110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</si>
  <si>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</si>
  <si>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</si>
  <si>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Реализация мероприятия "Взаимодействие с работодателями на договорной основе по организации временного трудоустойства несовершеннолетних граждан в возрасте от 14 до 18 лет" муниципальной программы "Организация временного трудоустройства несовершеннолетних граждан в возрасте от 14 до 18 лет в свободное от учебы время в Глазуновском районе на 2014-2018 годы"</t>
  </si>
  <si>
    <t>ВТ 0 00 00000</t>
  </si>
  <si>
    <t>Муниципальная программа "Организация временного трудоустройства несовершеннолетних граждан в возрасте от 14 до 18 лет в свободное от учебы время в Глазуновском районе на 2014-2018 годы"</t>
  </si>
  <si>
    <t>БД 1 01 85190</t>
  </si>
  <si>
    <t>БД 1 00 00000</t>
  </si>
  <si>
    <t>БД 0 00 00000</t>
  </si>
  <si>
    <t>Подпрограмма "Повышение правового сознания и предупреждения опасного поведения участников дорожного движения" в рамках муниципальной программы Глазуновского района "Повышения безопасности дорожного движения на 2014-2018 годы в Глазуновском районе Орловской области"</t>
  </si>
  <si>
    <t>Обеспечение деятельности детских дошкольных учреждений в рамках основного мероприятия "Сохранение и развитие сети дошкольных образовательных учреждений"  подпрограммы "Развитие дошкольного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</si>
  <si>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Обеспечение деятельности детских дошкольных учреждений в рамках основного мероприятия "Укрепление здоровья дошкольников"  подпрограммы "Развитие дошкольного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</si>
  <si>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Обеспечение деятельности детских дошкольных учреждений в рамках основного мероприятия "Укрепление материально-технической базы дошкольных образовательных учреждений, обеспечение комплексной безопасности"  подпрограммы "Развитие дошкольного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</si>
  <si>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О1 1 05 71570</t>
  </si>
  <si>
    <t>О1 1 01 85340</t>
  </si>
  <si>
    <t>О1 1 03 85340</t>
  </si>
  <si>
    <t>О1 1 04 85340</t>
  </si>
  <si>
    <t>О1 1 05 85340</t>
  </si>
  <si>
    <t>О1 0 00 00000</t>
  </si>
  <si>
    <t>Муниципальная программа Глазуновского района "Развитие образования в Глазуновском районе на 2015-2017 годы"</t>
  </si>
  <si>
    <t>Подпрограмма "Развитие дошкольного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</si>
  <si>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О1 1 00 00000</t>
  </si>
  <si>
    <t>Доплаты к пенсиям государственных служащих субъектов Российской Федерации и муниципальных служащих в рамках непрограммной части районного бюджета</t>
  </si>
  <si>
    <t>Норматив распределения в бюджеты сельских поселений, в процентах</t>
  </si>
  <si>
    <t>БФ 0 00 R0820</t>
  </si>
  <si>
    <t>БФ 0 00 50820</t>
  </si>
  <si>
    <t>Субвенция из областного бюджета на обеспечение жилищных прав детей-сирот и детей, оставшихся без попечения родителей, а также лиц из числа детей-сирот и детей, оставшихся без попечения родителей в рамках непрограммной части районного бюджета</t>
  </si>
  <si>
    <t>Субвенция из федерального бюджета на обеспечение жилищных прав детей-сирот и детей, оставшихся без попечения родителей, а также лиц из числа детей-сирот и детей, оставшихся без попечения родителей в рамках непрограммной части районного бюджета</t>
  </si>
  <si>
    <t>Реализация основного мероприятия "Обеспечение соответствия санитарных норм и правил" муниципальной программы Глазуновского района "Оздоровление и отдых детей и подростков Глазуновского района"</t>
  </si>
  <si>
    <t>Реализация основного мероприятия "Доставка детей к месту отдыха и обратно" муниципальной программы Глазуновского района "Оздоровление и отдых детей и подростков Глазуновского района"</t>
  </si>
  <si>
    <t>Л1 0 00 00000</t>
  </si>
  <si>
    <t>Муниципальная программа Глазуновского района "Оздоровление и отдых детей и подростков Глазуновского района"</t>
  </si>
  <si>
    <t>М1 1 01 85220</t>
  </si>
  <si>
    <t>М1 1 02 85220</t>
  </si>
  <si>
    <t>М1 1 03 85220</t>
  </si>
  <si>
    <t>М1 1 04 85220</t>
  </si>
  <si>
    <t>М1 1 05 85220</t>
  </si>
  <si>
    <t>М1 1 06 85220</t>
  </si>
  <si>
    <t>М1 2 00 85220</t>
  </si>
  <si>
    <t>М1 3 01 85220</t>
  </si>
  <si>
    <t>М1 3 02 85220</t>
  </si>
  <si>
    <t>М1 3 03 85220</t>
  </si>
  <si>
    <t>М1 4 01 85220</t>
  </si>
  <si>
    <t>М1 4 02 85220</t>
  </si>
  <si>
    <t>М1 4 03 85220</t>
  </si>
  <si>
    <t>М1 4 04 85220</t>
  </si>
  <si>
    <t>М1 4 05 85220</t>
  </si>
  <si>
    <t>М1 5 01 85220</t>
  </si>
  <si>
    <t>М1 5 02 85220</t>
  </si>
  <si>
    <t>М1 5 03 85220</t>
  </si>
  <si>
    <t>Реализация основного мероприятия "Обеспечение массовой консолидации молодежи и широкого информирования молодых граждан о потенциальных возможностях их развития и применения потенциала" подпрограммы "Мы-молодые на 2016-2020 годы" муниципальной программы Глазуновского района Орловской области "Молодежь Глазуновского района на 2016-2020 годы"</t>
  </si>
  <si>
    <t>Реализация основного мероприятия "Создание условий для пропаганды семейных ценностей и социальной значимости института семьи, поддержка граждан, попавших а трудную жизненную ситуацию" подпрограммы "Мы-молодые на 2016-2020 годы" муниципальной программы Глазуновского района Орловской области "Молодежь Глазуновского района на 2016-2020 годы"</t>
  </si>
  <si>
    <t>Реализация основного мероприятия "Создание условий для привлечения молодежи к участию в общественной и общественно-политической жизни, формирование правового сознания и гражданской культуы" подпрограммы "Мы-молодые на 2016-2020 годы" муниципальной программы Глазуновского района Орловской области "Молодежь Глазуновского района на 2016-2020 годы"</t>
  </si>
  <si>
    <t>Реализация основного мероприятия "Создание условий для вовлечения представителей сельской молодежи в мероприятия по реализации молодежной политики на территории Глазуновского района" подпрограммы "Мы-молодые на 2016-2020 годы" муниципальной программы Глазуновского района Орловской области "Молодежь Глазуновского района на 2016-2020 годы"</t>
  </si>
  <si>
    <t>Реализация основного мероприятия "Совершенствование системы интеграции талантливой молодежи в творческую деятельность" подпрограммы "Мы-молодые на 2016-2020 годы" муниципальной программы Глазуновского района Орловской области "Молодежь Глазуновского района на 2016-2020 годы"</t>
  </si>
  <si>
    <t>Реализация основного мероприятия "Поддержка мероприятий, проектов и инициатив, реализуемых совместно с молодежными организациями" подпрограммы "Мы-молодые на 2016-2020 годы" муниципальной программы Глазуновского района Орловской области "Молодежь Глазуновского района на 2016-2020 годы"</t>
  </si>
  <si>
    <t>Реализация  мероприятий подпрограммы "Обеспечение жильем молодых семей на 2016-2020 годы" муниципальной программы Глазуновского района Орловской области "Молодежь Глазуновского района на 2016-2020 годы"</t>
  </si>
  <si>
    <t>Реализация основного мероприятия "Обеспечение совершенствования условий духовно-нравственного и гражданско-патриотического воспитания молодежи как основопологающего пласта гражданского общества района" подпрограммы "Нравственное и патриотическое воспитание граждан на 2016-2020 годы" муниципальной программы Глазуновского района Орловской области "Молодежь Глазуновского района на 2016-2020 годы"</t>
  </si>
  <si>
    <t>Реализация основного мероприятия "Воспитание в гражданах чувства гордости и глубокого уважения к российской символике, историческим святыням, традициям и обычаям Родины" подпрограммы "Нравственное и патриотическое воспитание граждан на 2016-2020 годы" муниципальной программы Глазуновского района Орловской области "Молодежь Глазуновского района на 2016-2020 годы"</t>
  </si>
  <si>
    <t>Реализация основного мероприятия "Обеспечение повышения престижа военной службы, совершенствование работы с допризывной молодежью района" подпрограммы "Нравственное и патриотическое воспитание граждан на 2016-2020 годы" муниципальной программы Глазуновского района Орловской области "Молодежь Глазуновского района на 2016-2020 годы"</t>
  </si>
  <si>
    <t>Реализация основного мероприятия "Приобретение специализированной литературы и фильмов по предупреждению и преодолению наркотической зависимости для организации лекционно-просветительской, профилактической работы среди населения района" подпрограммы "Комплексные меры противодействия злоупотреблению наркотиками и их незаконному обороту на 2016-2020 годы" муниципальной программы Глазуновского района Орловской области "Молодежь Глазуновского района на 2016-2020 годы"</t>
  </si>
  <si>
    <t>Реализация основного мероприятия "Организация общественно-значимой акции "Скажи нет наркомании, алкоголизму и курению", с участием представителей здравоохранения, образования, правоохранительных органов и религиозных организаций" подпрограммы "Комплексные меры противодействия злоупотреблению наркотиками и их незаконному обороту на 2016-2020 годы" муниципальной программы Глазуновского района Орловской области "Молодежь Глазуновского района на 2016-2020 годы"</t>
  </si>
  <si>
    <t>Реализация основного мероприятия "Организация работы передвижной антинаркотической бригады "Автобус в будущее" подпрограммы "Комплексные меры противодействия злоупотреблению наркотиками и их незаконному обороту на 2016-2020 годы" муниципальной программы Глазуновского района Орловской области "Молодежь Глазуновского района на 2016-2020 годы"</t>
  </si>
  <si>
    <t>Единый сельскохозяйственный налог</t>
  </si>
  <si>
    <t>1 11 05035 05 0000 120</t>
  </si>
  <si>
    <t>1 11 07015 05 0000 120</t>
  </si>
  <si>
    <t>1 12 01000 01 0000 120</t>
  </si>
  <si>
    <t>Плата за негативное воздействие на окружающую среду</t>
  </si>
  <si>
    <t>1 15 02050 05 0000 140</t>
  </si>
  <si>
    <t>1 16 03010 01 0000 140</t>
  </si>
  <si>
    <t>1 16 03030 01 0000 140</t>
  </si>
  <si>
    <t>1 16 06000 01 0000 140</t>
  </si>
  <si>
    <t>1 16 25050 01 0000 140</t>
  </si>
  <si>
    <t>1 16 25030 01 0000 140</t>
  </si>
  <si>
    <t>1 16 25060 01 0000 140</t>
  </si>
  <si>
    <t>Денежные взыскания (штрафы) за нарушение земельного законодательства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</si>
  <si>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</si>
  <si>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878</t>
  </si>
  <si>
    <t>1102</t>
  </si>
  <si>
    <t>Массовый спорт</t>
  </si>
  <si>
    <t>1 16 90050 05 0000 140</t>
  </si>
  <si>
    <t>1 00 00000 00 0000 000</t>
  </si>
  <si>
    <t>Налоговые доходы</t>
  </si>
  <si>
    <t>Неналоговые доходы</t>
  </si>
  <si>
    <t>2 00 00000 00 0000 000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</si>
  <si>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</si>
  <si>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1 11 09045 05 0000 120</t>
  </si>
  <si>
    <t>Обеспечение деятельности детских дошкольных учреждений в рамках основного мероприятия "Поддержка работников ДОУ"  подпрограммы "Развитие дошкольного образования в Глазуновском районе на 2015-2017 годы" муниципальной программы Глазуновского района "Развити</t>
  </si>
  <si>
    <t>Обеспечение деятельности общеобразовательных организаций в рамках основного мероприятия "Приведение учебно-материальной базы образовательных учрежденийв соответствие с современными требованиями"  подпрограммы "Развитие общего образования в Глазуновском ра</t>
  </si>
  <si>
    <t>Резервные фонды местных администраций в рамках непрограммной части районного бюджета</t>
  </si>
  <si>
    <t>Невыясненные поступления, зачисляемые в бюджеты городских поселений</t>
  </si>
  <si>
    <t>1 17 05050 10 0000 180</t>
  </si>
  <si>
    <t>1 17 05050 13 0000 180</t>
  </si>
  <si>
    <t>Прочие неналоговые доходы бюджетов сельских поселений</t>
  </si>
  <si>
    <t>Прочие неналоговые доходы бюджетов городских поселений</t>
  </si>
  <si>
    <t>1 13 01995 10 0000 130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</si>
  <si>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</si>
  <si>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1 14 06013 13 0000 430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</si>
  <si>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</si>
  <si>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</si>
  <si>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</si>
  <si>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</si>
  <si>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</si>
  <si>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</si>
  <si>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</si>
  <si>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</si>
  <si>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</si>
  <si>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</si>
  <si>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</si>
  <si>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Дорожного фонда Глазуновского района на 2016 год</t>
  </si>
  <si>
    <t>Муниципальное казенное учреждение Глазуновского района Орловской области "Единая дежурно-диспетчерская служба, служба эксплуатации и технического обслуживания Глазуновского района Орловской области"</t>
  </si>
  <si>
    <t>814</t>
  </si>
  <si>
    <t>Обеспечение деятельности муниципального казенного учреждения Глазуновского района Орловской области "Единая дежурно-диспетчерская служба, служба эксплуатации и технического обслуживания Глазуновского района Орловской области" в рамках непрограммной части районного бюджета</t>
  </si>
  <si>
    <t>110</t>
  </si>
  <si>
    <t>БФ 0 00 77170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</si>
  <si>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бюжеты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</si>
  <si>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бюжеты</t>
  </si>
  <si>
    <t xml:space="preserve">Приложение  5 </t>
  </si>
  <si>
    <t xml:space="preserve">Приложение 7      </t>
  </si>
  <si>
    <t>0501</t>
  </si>
  <si>
    <t>Жилищное хозяйство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</si>
  <si>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</si>
  <si>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2 02 04053 05 0000 151</t>
  </si>
  <si>
    <t xml:space="preserve">1 17 01050 05 0000 180  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</si>
  <si>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</si>
  <si>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</si>
  <si>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2 18 05010 05 0000 151</t>
  </si>
  <si>
    <t xml:space="preserve">Приложение  1 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</si>
  <si>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</si>
  <si>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Всего, тыс.руб.</t>
  </si>
  <si>
    <t>Всего доходы</t>
  </si>
  <si>
    <t>Всего расходы</t>
  </si>
  <si>
    <t>2 02 04000 00 0000 151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</si>
  <si>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</si>
  <si>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</si>
  <si>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</si>
  <si>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1 14 02053 05 0000 410 </t>
  </si>
  <si>
    <t>Пенсионное обеспечение</t>
  </si>
  <si>
    <t>0111</t>
  </si>
  <si>
    <t>0113</t>
  </si>
  <si>
    <t>0401</t>
  </si>
  <si>
    <t>Общеэкономические вопросы</t>
  </si>
  <si>
    <t>Благоустройство</t>
  </si>
  <si>
    <t>0503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</si>
  <si>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</si>
  <si>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</si>
  <si>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</si>
  <si>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 субъектов Российской Федерации и муниципальных образований</t>
  </si>
  <si>
    <t>Богородское поселение</t>
  </si>
  <si>
    <t>Краснослободское поселение</t>
  </si>
  <si>
    <t>Медведевское поселение</t>
  </si>
  <si>
    <t>Очкинское поселение</t>
  </si>
  <si>
    <t>Отрадинское поселение</t>
  </si>
  <si>
    <t>Сеньковское поселение</t>
  </si>
  <si>
    <t>Тагинское поселение</t>
  </si>
  <si>
    <t>ИТОГО :</t>
  </si>
  <si>
    <t>0408</t>
  </si>
  <si>
    <t>Транспорт</t>
  </si>
  <si>
    <t>Пр</t>
  </si>
  <si>
    <t>0100</t>
  </si>
  <si>
    <t>0102</t>
  </si>
  <si>
    <t>0103</t>
  </si>
  <si>
    <t>0104</t>
  </si>
  <si>
    <t>0106</t>
  </si>
  <si>
    <t>0200</t>
  </si>
  <si>
    <t>0204</t>
  </si>
  <si>
    <t>0300</t>
  </si>
  <si>
    <t>0309</t>
  </si>
  <si>
    <t>0400</t>
  </si>
  <si>
    <t>0500</t>
  </si>
  <si>
    <t>0700</t>
  </si>
  <si>
    <t>0701</t>
  </si>
  <si>
    <t>Расходы на выплаты персоналу государственных (муниципальных) учреждений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</si>
  <si>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</si>
  <si>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Бюджетные инвестиции</t>
  </si>
  <si>
    <t>410</t>
  </si>
  <si>
    <t>510</t>
  </si>
  <si>
    <t>Дотации</t>
  </si>
  <si>
    <t xml:space="preserve">Дотации </t>
  </si>
  <si>
    <t>Субсидии бюджетным учреждениям</t>
  </si>
  <si>
    <t>Управление образования администрации Глазуновского района</t>
  </si>
  <si>
    <t>Распределение бюджетных ассигнований по целевым статьям (муниципальным программам Глазуновского района и непрограммным направлениям деятельности), группам видов расходов, разделам, подразделам классификации расходов районного бюджета на 2016 год</t>
  </si>
  <si>
    <t xml:space="preserve">                                                   Приложение 13</t>
  </si>
  <si>
    <t>Реализация основного мероприятия "Осуществление проверок мест массового досуга молодежи" подпрограммы "Комплексные меры противодействия злоупотреблению наркотиками и их незаконному обороту на 2016-2020 годы" муниципальной программы Глазуновского района Орловской области "Молодежь Глазуновского района на 2016-2020 годы"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</si>
  <si>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</si>
  <si>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Субсидии бюджетам муниципальных районов на модернизацию региональных систем дошкольного образования</t>
  </si>
  <si>
    <t>2 02 02215 05 0000 151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</si>
  <si>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</si>
  <si>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</si>
  <si>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Уплата налогов, сборов и иных платежей</t>
  </si>
  <si>
    <t>850</t>
  </si>
  <si>
    <t>0702</t>
  </si>
  <si>
    <t>0707</t>
  </si>
  <si>
    <t>0709</t>
  </si>
  <si>
    <t>0800</t>
  </si>
  <si>
    <t>0801</t>
  </si>
  <si>
    <t>1000</t>
  </si>
  <si>
    <t>1001</t>
  </si>
  <si>
    <t>1003</t>
  </si>
  <si>
    <t>1004</t>
  </si>
  <si>
    <t>1006</t>
  </si>
  <si>
    <t>1100</t>
  </si>
  <si>
    <t>ЦСт</t>
  </si>
  <si>
    <t>Ист.</t>
  </si>
  <si>
    <t>Областные средства</t>
  </si>
  <si>
    <t>Федеральные средства</t>
  </si>
  <si>
    <t>п. Глазуновка</t>
  </si>
  <si>
    <t>2 02 02021 05 0000 151</t>
  </si>
  <si>
    <t>Субсидии бюджетам муниципальных районов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</si>
  <si>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2 02 02041 05 0000 151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</si>
  <si>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</si>
  <si>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2 02 03007 05 0000 151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</si>
  <si>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</si>
  <si>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</si>
  <si>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</t>
  </si>
  <si>
    <t>1</t>
  </si>
  <si>
    <t>2</t>
  </si>
  <si>
    <t>1 05 04020 02 0000 110</t>
  </si>
  <si>
    <t>Налог,взимаемый в связи с применением патентной системы налогообложения, зачисляемый в бюджеты муниципальных районов</t>
  </si>
  <si>
    <t>1 05 03010 01 0000 110</t>
  </si>
  <si>
    <t>1 08 04020 01 0000 110</t>
  </si>
  <si>
    <t>4</t>
  </si>
  <si>
    <t>Средства бюджета п. Глазуновка</t>
  </si>
  <si>
    <t>РПр</t>
  </si>
  <si>
    <t>Сумма, тыс.руб.</t>
  </si>
  <si>
    <t>Итого</t>
  </si>
  <si>
    <t>Районные средства</t>
  </si>
  <si>
    <t>Непрограммная часть районного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</si>
  <si>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</si>
  <si>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</si>
  <si>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</si>
  <si>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 в рамках  непрограммной части районного бюджета</t>
  </si>
  <si>
    <t>200</t>
  </si>
  <si>
    <t>Иные закупки товаров, работ и услуг для обеспечения государственных (муниципальных) нужд</t>
  </si>
  <si>
    <t>240</t>
  </si>
  <si>
    <t>Л1 1 03 70850</t>
  </si>
  <si>
    <t>Реализация мероприятий государственной программы Орловской области "Образование в Орловской области" в рамках основного мероприятия "Обеспечение организации отдыха в профильные лагеря" муниципальной программы Глазуновского района "Оздоровление и отдых детей и подростков Глазуновского района"</t>
  </si>
  <si>
    <t>Л1 1 03 S0850</t>
  </si>
  <si>
    <t>Софинансирование мероприятий мероприятий государственной программы Орловской области "Образование в Орловской области" в рамках основного мероприятия "Обеспечение организации отдыха в профильные лагеря" муниципальной программы Глазуновского района "Оздоровление и отдых детей и подростков Глазуновского района"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</si>
  <si>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</si>
  <si>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1 17 01050 10 0000 180</t>
  </si>
  <si>
    <t>1 17 01050 13 0000 180</t>
  </si>
  <si>
    <t>Невыясненные поступления, зачисляемые в бюджеты сельских поселений</t>
  </si>
  <si>
    <t>Прочие субвенции бюджетам муниципальных районов</t>
  </si>
  <si>
    <t xml:space="preserve">"О районном бюджете на 2016 год" </t>
  </si>
  <si>
    <t>Реализация основного мероприятия "Проведение областных акций, дней профилактики наркомании, выставок, конкурсов, слетов "Молодежь Орловщины - за здоровый образ жизни!", культурно-массовых мероприятий для молодежи" подпрограммы "Комплексные меры противодействия злоупотреблению наркотиками и их незаконному обороту на 2016-2020 годы" муниципальной программы Глазуновского района Орловской области "Молодежь Глазуновского района на 2016-2020 годы"</t>
  </si>
  <si>
    <t>Реализация основного мероприятия "Физическое воспитание молодежи" подпрограммы "Развитие физической культуры и массового спорта в Глазуновском районе на 2016-2020 годы" муниципальной программы Глазуновского района Орловской области "Молодежь Глазуновского района на 2016-2020 годы"</t>
  </si>
  <si>
    <t>Реализация основного мероприятия "Физкультурно-спортивная и оздоровительная работапо месту жительства" подпрограммы "Развитие физической культуры и массового спорта в Глазуновском районе на 2016-2020 годы" муниципальной программы Глазуновского района Орловской области "Молодежь Глазуновского района на 2016-2020 годы"</t>
  </si>
  <si>
    <t>Реализация основного мероприятия "Развитие массового спорта и подготовка спортивного резерва" подпрограммы "Развитие физической культуры и массового спорта в Глазуновском районе на 2016-2020 годы" муниципальной программы Глазуновского района Орловской области "Молодежь Глазуновского района на 2016-2020 годы"</t>
  </si>
  <si>
    <t>М1 0 00 00000</t>
  </si>
  <si>
    <t xml:space="preserve"> Муниципальная программа Глазуновского района Орловской области "Молодежь Глазуновского района на 2016-2020 годы"</t>
  </si>
  <si>
    <t>М1 1 00 00000</t>
  </si>
  <si>
    <t>Подпрограмма "Мы-молодые на 2016-2020 годы" муниципальной программы Глазуновского района Орловской области "Молодежь Глазуновского района на 2016-2020 годы"</t>
  </si>
  <si>
    <t>М1 2 00 00000</t>
  </si>
  <si>
    <t>Подпрограмма "Обеспечение жильем молодых семей на 2016-2020 годы" муниципальной программы Глазуновского района Орловской области "Молодежь Глазуновского района на 2016-2020 годы"</t>
  </si>
  <si>
    <t>М1 3 00 00000</t>
  </si>
  <si>
    <t>Подпрограмма "Нравственное и патриотическое воспитание граждан на 2016-2020 годы" муниципальной программы Глазуновского района Орловской области "Молодежь Глазуновского района на 2016-2020 годы"</t>
  </si>
  <si>
    <t>М1 4 00 00000</t>
  </si>
  <si>
    <t>Подпрограмма "Комплексные меры противодействия злоупотреблению наркотиками и их незаконному обороту на 2016-2020 годы" муниципальной программы Глазуновского района Орловской области "Молодежь Глазуновского района на 2016-2020 годы"</t>
  </si>
  <si>
    <t>М1 5 00 00000</t>
  </si>
  <si>
    <t>Подпрограмма "Развитие физической культуры и массового спорта в Глазуновском районе на 2016-2020 годы" муниципальной программы Глазуновского района Орловской области "Молодежь Глазуновского района на 2016-2020 годы"</t>
  </si>
  <si>
    <t>БФ 0 00 78140</t>
  </si>
  <si>
    <t>БФ 0 00 52600</t>
  </si>
  <si>
    <t>БФ 0 00 71510</t>
  </si>
  <si>
    <t>БФ 0 00 72470</t>
  </si>
  <si>
    <t>БФ 0 00 72480</t>
  </si>
  <si>
    <t>БФ 0 00 72500</t>
  </si>
  <si>
    <t>БФ 0 00 71600</t>
  </si>
  <si>
    <t>на 2016 год</t>
  </si>
  <si>
    <t xml:space="preserve"> где отсутствуют военные комиссариаты на 2016 год</t>
  </si>
  <si>
    <t>Распределение субвенций на осуществление первичного воинского учета на территориях,</t>
  </si>
  <si>
    <t>Прочие мероприятия по благоустройству городских округов и поселений в рамках непрограммной части районного бюджета</t>
  </si>
  <si>
    <t>2 02 01009 05 0000 151</t>
  </si>
  <si>
    <t>О1 2 05 S2410</t>
  </si>
  <si>
    <t>БФ 0 00 76150</t>
  </si>
  <si>
    <t>к Решению Глазуновского районного Совета народных депутатов</t>
  </si>
  <si>
    <t>310</t>
  </si>
  <si>
    <t>Глава муниципального образования в рамках непрограммной части районного бюджета</t>
  </si>
  <si>
    <t>Депутаты представительного органа муниципального образования в рамках непрограммной части районного бюджета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</si>
  <si>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</si>
  <si>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</si>
  <si>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Управление Федеральной службы по ветеринарному и фитосанитарному надзору по Орловской и Курской областям</t>
  </si>
  <si>
    <t>Управление Федеральной службы по надзору в сфере защиты прав потребителей и благополучия человека по Орловской области</t>
  </si>
  <si>
    <t>Управление Федеральной службы судебных приставов по Орловской области</t>
  </si>
  <si>
    <t>Управление Федеральной службы по надзору в сфере природопользования по Орловской области</t>
  </si>
  <si>
    <t>0409</t>
  </si>
  <si>
    <t>Дорожное хозяйство (дорожные фонды)</t>
  </si>
  <si>
    <t>2 02 03069 05 0000 151</t>
  </si>
  <si>
    <t>2 02 03070 05 0000 151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</si>
  <si>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</si>
  <si>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</si>
  <si>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2 02 04999 05 0000 151</t>
  </si>
  <si>
    <t>Прочие межбюджетные трансферты, передаваемые бюджетам муниципальных районов</t>
  </si>
  <si>
    <t>2 02 09024 05 0000 151</t>
  </si>
  <si>
    <t>Прочие безвозмездные поступления в бюджеты муниципальных районов от бюджетов субъектов Российской Федерации</t>
  </si>
  <si>
    <t>Наименование администратора доходов</t>
  </si>
  <si>
    <t>048</t>
  </si>
  <si>
    <t>081</t>
  </si>
  <si>
    <t>Перечень главных администраторов источников финансирования дефицита</t>
  </si>
  <si>
    <t>районного бюджета</t>
  </si>
  <si>
    <t>Код главы</t>
  </si>
  <si>
    <t>Субвенции бюджетам муниципальных районов на расчет и предоставление дотаций бюджетам поселений</t>
  </si>
  <si>
    <t>Субвенции бюджетам муниципальных районов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</si>
  <si>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Реализация основного мероприятия "Укрепление материально-технической базы"  подпрограммы "Культурно-досуговое обслуживание населения Глазуновского района 2015-2018 годы" муниципальной программы Глазуновского района "Культура Глазуновского района 2015-2018 годы"</t>
  </si>
  <si>
    <t>Подпрограмма "Культурно-досуговое обслуживание населения Глазуновского района 2015-2018 годы" муниципальной программы Глазуновского района "Культура Глазуновского района 2015-2018 годы"</t>
  </si>
  <si>
    <t>Реализация основного мероприятия "Ремонт зданий учреждений культуры"  подпрограммы "Культурно-досуговое обслуживание населения в Глазуновского района 2015-2018 годы" муниципальной программы Глазуновского района "Культура Глазуновского района 2015-2018 годы"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</si>
  <si>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</si>
  <si>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</si>
  <si>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</si>
  <si>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</si>
  <si>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</si>
  <si>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</si>
  <si>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</si>
  <si>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</si>
  <si>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</si>
  <si>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</si>
  <si>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</si>
  <si>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</si>
  <si>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Субсидии бюджетам бюджетной системы Российской Федерации (межбюджетные субсидии)</t>
  </si>
  <si>
    <t>БФ 0 00 51180</t>
  </si>
  <si>
    <t>БФ 0 00 71560</t>
  </si>
  <si>
    <t>БФ 0 00 78210</t>
  </si>
  <si>
    <t>БФ 0 00 78160</t>
  </si>
  <si>
    <t>БФ 0 00 71590</t>
  </si>
  <si>
    <t>ОР 0 01 85250</t>
  </si>
  <si>
    <t>Реализация  мероприятия "Организация оплачиваемых общественных работ для временной занятости населения, обеспечение материальной поддержки безработным гражданам" муниципальной программы "Организация проведения оплачиваемых общественных работ в Глазуновском районе на 2014-2018 годы"</t>
  </si>
  <si>
    <t>ОР 0 00 00000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</si>
  <si>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</si>
  <si>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</si>
  <si>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Денежные взыскания (штрафы) за нарушение законодательства в области охраны окружающей среды</t>
  </si>
  <si>
    <t>Наименование показателя</t>
  </si>
  <si>
    <t>1 01 02010 01 0000 110</t>
  </si>
  <si>
    <t>Наименование поселения</t>
  </si>
  <si>
    <t>810</t>
  </si>
  <si>
    <t>1 08 03010 01 1000 110</t>
  </si>
  <si>
    <t xml:space="preserve"> 1 08 03010 01 1000 110 </t>
  </si>
  <si>
    <t>1 11 05013 10 0000 120</t>
  </si>
  <si>
    <t>1 14 06013 10 0000 430</t>
  </si>
  <si>
    <t>Изменение остатков средств на счетах по учету средств бюджетов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</si>
  <si>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</si>
  <si>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городское поселение</t>
  </si>
  <si>
    <t>сельские поселения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</si>
  <si>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</si>
  <si>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Обеспечение мероприятий по капитальному ремонту муниципального имущества многоквартирных домов в рамках непрограммной части районного бюджета</t>
  </si>
  <si>
    <t>Муниципальная программа Глазуновского района "Культура Глазуновского района 2015-2018 годы"</t>
  </si>
  <si>
    <t>Муниципальная программа "Развитие муниципальной службы в Глазуновском районе на 2014-2016 годы"</t>
  </si>
  <si>
    <t>Субсидии бюджетам муниципальных районов на закупку автотранспортных средств и коммунальной техники</t>
  </si>
  <si>
    <t>2 02 02999 05 0000 151</t>
  </si>
  <si>
    <t>320</t>
  </si>
  <si>
    <t>Социальные выплаты гражданам, кроме публичных нормативных социальных выплат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</si>
  <si>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</si>
  <si>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 автономных учреждений, а также имущества муниципальных унитарных предприятий, в т.ч. казенных)</t>
  </si>
  <si>
    <t>Обеспечение выпускников муниципальных образовательных учреждений из числа детей-сирот и детей, оставшихся без попечения родителей, единовременным денежным пособием, одеждой, обувью, мягким инвентарем и оборудованием в рамках основного мероприятия "Создание условий для сохранения и укрепления здоровья детей" подпрограммы "Развитие общего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</si>
  <si>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Софинансирование мероприятий государственной программы Орловской области "Образование в Орловской области" по обеспечению питанием учащихся муниципальных общеобразовательных организаций в рамках основного мероприятия "Создание условий для сохранения и укрепления здоровья детей" подпрограммы "Развитие общего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</si>
  <si>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Обеспечение деятельности учреждений дополнительного образования в рамках основного мероприятия "Укрепление материально-технической базы" подпрограммы "Развитие дополнительного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</si>
  <si>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Обеспечение деятельности учреждений дополнительного образования в рамках основного мероприятия "Поддержка работников ДО" подпрограммы "Развитие дополнительного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</si>
  <si>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Реализация мероприятия "Организация оплачиваемых общественных работ для временной занятости населения, обеспечение материальной поддержки безработным гражданам" муниципальной программы "Организация проведения оплачиваемых общественных работ в Глазуновском районе на 2014-2018 годы"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</si>
  <si>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</si>
  <si>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Реализация основного мероприятия "Осуществление организационно-технического и информационного сопровождения деятельности учреждения по эксплуатации и содержанию зданий и сооружений, оборудования, коммуникаций и сетей, организации пожарной безопасности"  подпрограммы "Дополнительное образование в сфере культуры Глазуновского района 2015-2018 годы" муниципальной программы Глазуновского района "Культура Глазуновского района 2015-2018 годы"</t>
  </si>
  <si>
    <t>К1 3 03 86130</t>
  </si>
  <si>
    <t>БФ 0 00 78150</t>
  </si>
  <si>
    <t>К1 1 01 86110</t>
  </si>
  <si>
    <t>К1 1 00 00000</t>
  </si>
  <si>
    <t>Подпрограмма "Дополнительное образование в сфере культуры Глазуновского района 2015-2018 годы" муниципальной программы Глазуновского района "Культура Глазуновского района 2015-2018 годы"</t>
  </si>
  <si>
    <t>К1 1 02 86110</t>
  </si>
  <si>
    <t>К1 1 03 86110</t>
  </si>
  <si>
    <t>К1 1 04 86110</t>
  </si>
  <si>
    <t>К1 2 01 86120</t>
  </si>
  <si>
    <t>К1 2 00 00000</t>
  </si>
  <si>
    <t>Подпрограмма "Музейное обслуживание населения в Глазуновском районе 2015-2018 годы" муниципальной программы Глазуновского района "Культура Глазуновского района 2015-2018 годы"</t>
  </si>
  <si>
    <t>К1 2 03 86120</t>
  </si>
  <si>
    <t>Прочие субсидии бюджетам муниципальных районов</t>
  </si>
  <si>
    <t>2 02 03015 05 0000 151</t>
  </si>
  <si>
    <t>2 02 03020 05 0000 151</t>
  </si>
  <si>
    <t>2 02 02000 00 0000 151</t>
  </si>
  <si>
    <t>Иные межбюджетные трансферты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</si>
  <si>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</si>
  <si>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БФ 0 00 76160</t>
  </si>
  <si>
    <t>БФ 0 00 77130</t>
  </si>
  <si>
    <t>МС 0 01 85240</t>
  </si>
  <si>
    <t>Реализация основного мероприятия "Проведение физкультурно-спортивных мероприятий" подпрограммы "Культурно-оздоровительные мероприятия"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</si>
  <si>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Реализация основного мероприятия "Ремонт улично-дорожной сети п.Глазуновка" муниципальной программы "Строительство и ремонт автомобильных дорог в Глазуновском районе Орловской области на 2012-2016 г.г."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</si>
  <si>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</si>
  <si>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</si>
  <si>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О1 2 02 71500</t>
  </si>
  <si>
    <t>О1 2 02 71570</t>
  </si>
  <si>
    <t>О1 2 05 72410</t>
  </si>
  <si>
    <t>О1 2 05 72460</t>
  </si>
  <si>
    <t>О1 2 01 85350</t>
  </si>
  <si>
    <t>О1 2 02 85350</t>
  </si>
  <si>
    <t>О1 2 03 85350</t>
  </si>
  <si>
    <t>О1 2 04 85350</t>
  </si>
  <si>
    <t>Ежемесячное денежное вознаграждение за классное руководство в рамках основного мероприятия "Совершенствование учительского корпуса района"  подпрограммы "Развитие общего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</si>
  <si>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основного мероприятия "Совершенствование учительского корпуса района"  подпрограммы "Развитие общего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</si>
  <si>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Обеспечение выпускников муниципальных образовательных учреждений из числа детей-сирот и детей, оставшихся без попечения родителей, единовременным денежным пособием, одеждой, обувью, мягким инвентарем и оборудованием в рамках в рамках основного мероприятия "Создание условий для сохранения и укрепления здоровья детей"  подпрограммы "Развитие общего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</si>
  <si>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Обеспечение деятельности общеобразовательных организаций в рамках основного мероприятия "Совершенствование механизмов муниципальной системы оценки качества образования"  подпрограммы "Развитие общего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</si>
  <si>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Обеспечение деятельности общеобразовательных организаций в рамках основного мероприятия "Совершенствование учительского корпуса района"  подпрограммы "Развитие общего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</si>
  <si>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Обеспечение деятельности общеобразовательных организаций в рамках основного мероприятия "Совершенствование системы поддержки талантливых детей"  подпрограммы "Развитие общего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</si>
  <si>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Обеспечение деятельности общеобразовательных организаций в рамках основного мероприятия "Приведение учебно-материальной базы образовательных учрежденийв соответствие с современными требованиями"  подпрограммы "Развитие общего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</si>
  <si>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О1 2 00 00000</t>
  </si>
  <si>
    <t>Подпрограмма "Развитие общего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</si>
  <si>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О1 3 01 85360</t>
  </si>
  <si>
    <t>О1 3 02 85360</t>
  </si>
  <si>
    <t>Обеспечение деятельности учреждений дополнительного образования в рамках основного мероприятия "Укрепление материально-технической базы"  подпрограммы "Развитие дополнительго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</si>
  <si>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районного бюджета</t>
  </si>
  <si>
    <t>Выполнение полномочий в сфере трудовых отношений в рамках  непрограммной части районного бюджета</t>
  </si>
  <si>
    <t>Специальные расходы</t>
  </si>
  <si>
    <t>880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</si>
  <si>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</si>
  <si>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</si>
  <si>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</si>
  <si>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</si>
  <si>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</si>
  <si>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</si>
  <si>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</si>
  <si>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</si>
  <si>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</si>
  <si>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</si>
  <si>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1 13 00000 00 0000 000</t>
  </si>
  <si>
    <t>ДОХОДЫ ОТ ОКАЗАНИЯ ПЛАТНЫХ УСЛУГ (РАБОТ) И КОМПЕНСАЦИИ ЗАТРАТ ГОСУДАРСТВА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</si>
  <si>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</si>
  <si>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</si>
  <si>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</si>
  <si>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</si>
  <si>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Норматив распределения в районный бюджет, в процентах</t>
  </si>
  <si>
    <t>Норматив распределения в бюджет городского поселения, в процентах</t>
  </si>
  <si>
    <t xml:space="preserve">в районный бюджет, бюджет городского поселения, бюджеты сельских поселений 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</si>
  <si>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</si>
  <si>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</si>
  <si>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1 13 02065 10 0000 130</t>
  </si>
  <si>
    <t>1 13 02065 13 0000 130</t>
  </si>
  <si>
    <t>Доходы, поступающие в порядке возмещения расходов, понесенных в связи с эксплуатацией имущества сельских поселений</t>
  </si>
  <si>
    <t>Доходы, поступающие в порядке возмещения расходов, понесенных в связи с эксплуатацией имущества городских поселений</t>
  </si>
  <si>
    <t>1 13 02995 10 0000 130</t>
  </si>
  <si>
    <t>1 13 02995 13 0000 130</t>
  </si>
  <si>
    <t>Прочие доходы от компенсации затрат бюджетов сельских поселений</t>
  </si>
  <si>
    <t>Прочие доходы от компенсации затрат бюджетов городских поселений</t>
  </si>
  <si>
    <t>1 15 02050 10 0000 140</t>
  </si>
  <si>
    <t>1 15 02050 13 0000 140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</si>
  <si>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</si>
  <si>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</si>
  <si>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1 16 23051 10 0000 140</t>
  </si>
  <si>
    <t>1 16 23051 13 0000 140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</si>
  <si>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</si>
  <si>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</si>
  <si>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1 16 23052 10 0000 140</t>
  </si>
  <si>
    <t>1 16 23052 13 0000 140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</si>
  <si>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</si>
  <si>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</si>
  <si>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Закупка товаров, работ и услуг для обеспечения государственных (муниципальных) нужд</t>
  </si>
  <si>
    <t>Распределение бюджетных ассигнований по разделам, подразделам, (муниципальным программам Глазуновского района и непрограммным направлениям деятельности), группам и подгруппам видов расходов классификации расходов районного бюджета на 2016 год</t>
  </si>
  <si>
    <t>Оценка недвижимости, признание прав и регулирование отношений по государственной и муниципальной собственности в рамках непрограммной части районного бюджета</t>
  </si>
  <si>
    <t>Выполнение других обязательств органов местного самоуправления в рамках непрограммной части районного бюджета</t>
  </si>
  <si>
    <t>Увеличение прочих остатков денежных средств  бюджетов муниципальных районов</t>
  </si>
  <si>
    <t>органов государственной власти Российской Федерации</t>
  </si>
  <si>
    <t>К1 5 02 86150</t>
  </si>
  <si>
    <t>Реализация основного мероприятия "Укрепление материально-технической базы" подпрограммы "Развитие архивного дела в Глазуновском районе на 2015-2018 годы" в рамках муниципальной программы Глазуновского района "Культура Глазуновского района 2015-2018 годы"</t>
  </si>
  <si>
    <t>Реализация основного мероприятия "Повышение квалификации кадров"  подпрограммы "Культурно-досуговое обслуживание населения Глазуновского района 2015-2018 годы" муниципальной программы Глазуновского района "Культура Глазуновского района 2015-2018 годы"</t>
  </si>
  <si>
    <t>Реализация основного мероприятия "Организация культурно-досугового обслуживания населения"  подпрограммы "Культурно-досуговое обслуживание населения  Глазуновского района 2015-2018 годы" муниципальной программы Глазуновского района "Культура Глазуновском районе 2015-2018 годы"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</si>
  <si>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</si>
  <si>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комиссариаты, в рамках  непрограммной части районного бюджета</t>
  </si>
  <si>
    <t>500</t>
  </si>
  <si>
    <t>Подпрограмма "Развитие архивного дела Глазуновского района 2015-2018 годы" в рамках муниципальной программы Глазуновского района "Культура Глазуновского района 2015-2018 годы"</t>
  </si>
  <si>
    <t xml:space="preserve"> 1 16 90050 05 0000 140 </t>
  </si>
  <si>
    <t xml:space="preserve">                                              </t>
  </si>
  <si>
    <t>Нормативы отчислений от налога на доходы физических лиц</t>
  </si>
  <si>
    <t>Бюджеты</t>
  </si>
  <si>
    <t>муниципальный район</t>
  </si>
  <si>
    <t>в т.ч.</t>
  </si>
  <si>
    <t>поселение</t>
  </si>
  <si>
    <t>дополнительные</t>
  </si>
  <si>
    <t>Глазуновский район</t>
  </si>
  <si>
    <t>п.Глазуновка</t>
  </si>
  <si>
    <t>Богородский</t>
  </si>
  <si>
    <t>Краснослободский</t>
  </si>
  <si>
    <t>Медведевский</t>
  </si>
  <si>
    <t>Очкинский</t>
  </si>
  <si>
    <t>Отрадинский</t>
  </si>
  <si>
    <t>Сеньковский</t>
  </si>
  <si>
    <t>Тагинский</t>
  </si>
  <si>
    <t xml:space="preserve">Перечень главных администраторов доходов </t>
  </si>
  <si>
    <t>Администрация Глазуновского района Орловской области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</si>
  <si>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</si>
  <si>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</si>
  <si>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1 01 02020 01 0000 110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</si>
  <si>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</si>
  <si>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Управление экологической безопасности и природопользования Орловской области</t>
  </si>
  <si>
    <t>Мероприятия по обеспечению мобилизационной подготовки экономики в рамках  непрограммной части районного бюджета</t>
  </si>
  <si>
    <t>Мероприяти по предупреждению и ликвидации последствий чрезвычайных ситуаций и стихийных бедствий в рамках  непрограммной части районного бюджета</t>
  </si>
  <si>
    <t>Предоставление субсидий бюджетным, автономным учреждениям и иным некоммерческим организациям</t>
  </si>
  <si>
    <t>600</t>
  </si>
  <si>
    <t>Другие виды транспорта в рамках  непрограммной части районного бюджета</t>
  </si>
  <si>
    <t xml:space="preserve">                                                   Приложение 12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</si>
  <si>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</si>
  <si>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</si>
  <si>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</si>
  <si>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</si>
  <si>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</si>
  <si>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2 02 04081 05 0000 151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</si>
  <si>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</si>
  <si>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</si>
  <si>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</si>
  <si>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Налог, взимаемый в связи с применением патентной системы налогообложения, зачисляемый в бюджеты муниципальных районов</t>
  </si>
  <si>
    <t>О1 1 02 71570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</si>
  <si>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основного мероприятия "Создание условий для повышения качества дошкольного образования"  подпрограммы "Развитие дошкольного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</si>
  <si>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Распределение бюджетных ассигнований по разделам и подразделам расходов районного бюджета на 2016 год</t>
  </si>
  <si>
    <t>БФ 0 00 77110</t>
  </si>
  <si>
    <t>1 17 01050 05 0000 180</t>
  </si>
  <si>
    <t>Невыясненные поступления, зачисляемые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</si>
  <si>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</si>
  <si>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 xml:space="preserve">Источники финансирования дефицита </t>
  </si>
  <si>
    <t>Источники финансирования дефицита бюджета</t>
  </si>
  <si>
    <t>01 0500 00 00 0000 000</t>
  </si>
  <si>
    <t>01 0500 00 00 0000 500</t>
  </si>
  <si>
    <t>Увеличение остатков средств бюджетов</t>
  </si>
  <si>
    <t>01 0502 00 00 0000 500</t>
  </si>
  <si>
    <t>Увеличение прочих остатков средств бюджетов</t>
  </si>
  <si>
    <t>01 0502 01 00 0000 510</t>
  </si>
  <si>
    <t>Увеличение прочих остатков денежных средств бюджетов</t>
  </si>
  <si>
    <t>01 0502 01 05 0000 510</t>
  </si>
  <si>
    <t>01 0500 00 00 0000 600</t>
  </si>
  <si>
    <t>Уменьшение остатков средств бюджетов</t>
  </si>
  <si>
    <t>01 0502 00 00 0000 600</t>
  </si>
  <si>
    <t>Уменьшение прочих остатков средств бюджетов</t>
  </si>
  <si>
    <t>01 0502 01 00 0000 610</t>
  </si>
  <si>
    <t>Уменьшение прочих остатков денежных средств бюджетов</t>
  </si>
  <si>
    <t>01 0502 01 05 0000 610</t>
  </si>
  <si>
    <t>Приложение 9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</si>
  <si>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</si>
  <si>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1 11 01050 05 0000 120</t>
  </si>
  <si>
    <t>1 11 05025 10 0000 120</t>
  </si>
  <si>
    <t>Реализация основного мероприятия "Пропаганда и мониторинг безопасности дорожного движения в Глазуновском районе" подпрограммы "Повышение правового сознания и предупреждения опасного поведения участников дорожного движения" в рамках муниципальной программы Глазуновского района "Повышения безопасности дорожного движения на 2014-2018 годы в Глазуновском районе Орловской области"</t>
  </si>
  <si>
    <t>Реализация основного мероприятия "Профилактика безопасности дорожного движения в образовательных учреждениях района" подпрограммы "Повышение правового сознания и предупреждения опасного поведения участников дорожного движения" в рамках муниципальной программы Глазуновского района "Повышения безопасности дорожного движения на 2014-2018 годы в Глазуновском районе Орловской области"</t>
  </si>
  <si>
    <t>Реализация основного мероприятия "Мониторинг" подпрограммы "Содержание дорожной инфраструктуры" в рамках муниципальной программы Глазуновского района "Повышения безопасности дорожного движения на 2014-2018 годы в Глазуновском районе Орловской области"</t>
  </si>
  <si>
    <t>Обеспечение жилищных прав детей-сирот и детей, оставшихся без попечения родителей, лиц из числа детей-сирот и детей, оставшихся без попечения родителей в рамках непрограммной части районного бюджета за счет средств федерального бюджета</t>
  </si>
  <si>
    <t>Осуществление первичного воинского учета на территориях, где отсутствуют военные комиссариаты в рамках непрограммной части районного бюджета</t>
  </si>
  <si>
    <t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районного бюджета</t>
  </si>
  <si>
    <t>Софинансирование мероприятий государственной программы Орловской области "Образование в Орловской области" в рамках основного мероприятия "Обеспечение организации отдыха в профильных сменах" муниципальной программы Глазуновского района "Оздоровление и отдых детей и подростков Глазуновского района"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</si>
  <si>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районного бюджета</t>
  </si>
  <si>
    <t>Создание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правонарушениях, в рамках непрограммной части районного бюджета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</si>
  <si>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 в рамках непрграммной части районного бюджета</t>
  </si>
  <si>
    <t>Выполнение полномочий в сфере опеки и попечительства в рамках непрограммной части районного бюджета</t>
  </si>
  <si>
    <t>Выполнение полномочий в сфере трудовых отношений в рамках непрограммной части районного бюджета</t>
  </si>
  <si>
    <t>Обеспечение бесплатного презда на городском, пригородном, а также 2 раза в год к месту жительства и обратно к месту учебы детей-сирот и детей, оставшихся без попечения родителей, лиц из числа детей-сирот и детей, оставшихся без попечения родителей, обучающихся в государственных областных, муниципальных образовательных организациях Орловской области в рамках непрограммной части районного бюджета</t>
  </si>
  <si>
    <t>Обеспечение содержания ребенка в семье опекуна и приемной семье, а также вознаграждение, причитающееся приемному родителю в рамках непрограммной части районного бюджета</t>
  </si>
  <si>
    <t>Закон Орловской области от 12 ноября 2008 года №832-ОЗ "О социальной поддержке граждан, усыновивших (удочеривших) детей-сирот и детей, оставшихся без попечения родителей" в рамках непрограммной части районного бюджета</t>
  </si>
  <si>
    <t>Мероприятия по обеспечению мобилизационной подготовки экономики в рамках непрограммной части районного бюджета</t>
  </si>
  <si>
    <t>Мероприятия по предупреждению и ликвидации последствий чрезвычайных ситуаций и стихийных бедствий в рамках непрограммной части районного бюджета</t>
  </si>
  <si>
    <t>Другие виды транспорта в рамках непрограммной части районного бюджета</t>
  </si>
  <si>
    <t>Центральный аппарат в рамках непрограммной части районного бюджета</t>
  </si>
  <si>
    <t>Реализация мероприятия "Взаимодействие с работодателями на договорной основе по организации временного трудоустройства несовершеннолетних граждан в возрасте от 14 до 18 лет" муниципальной программы "Организация временного трудоустройства несовершеннолетних граждан в возрасте от 14 до 18 лет в свободное от учебы время в Глазуновском районе на 2014-2018 годы"</t>
  </si>
  <si>
    <t>Реализация основного мероприятия "Укрепление материально-технической базы" подпрограммы "Культурно-досуговое обслуживание населения Глазуновского района 2015-2018 годы" муниципальной программы Глазуновского района "Культура Глазуновского района 2015-2018 годы"</t>
  </si>
  <si>
    <t>Реализация основного мероприятия "Организация культурно-досугового обслуживания населения" подпрограммы "Культурно-досуговое обслуживание населения Глазуновского района 2015-2018 годы" муниципальной программы Глазуновского района "Культура Глазуновского района 2015-2018 годы"</t>
  </si>
  <si>
    <t>Реализация основного мероприятия "Повышение квалификации кадров" подпрограммы "Культурно-досуговое обслуживание населения Глазуновского района 2015-2018 годы" муниципальной программы Глазуновского района "Культура Глазуновского района 2015-2018 годы"</t>
  </si>
  <si>
    <t>Реализация основного мероприятия "Ремонт зданий учреждений культуры" подпрограммы "Культурно-досуговое обслуживание населения Глазуновского района 2015-2018 годы" муниципальной программы Глазуновского района "Культура Глазуновского района 2015-2018 годы"</t>
  </si>
  <si>
    <t>Реализация основного мероприятия "Организация музейного обслуживания населения" подпрограммы "Музейное обслуживание населения в Глазуновском районе (2015-2018 годы)" муниципальной программы Глазуновского района "Культура Глазуновского района 2015-2018 годы"</t>
  </si>
  <si>
    <t>Реализация основного мероприятия "Осуществление организационно-технического и информационного сопровождения деятельности учреждения по эксплуатации и содержанию зданий и сооружений, оборудования, коммуникаций и сетей, организации пожарной безопасности" подпрограммы "Дополнительное образование в сфере культуры Глазуновского района 2015-2018 годы" муниципальной программы Глазуновского района "Культура Глазуновского района 2015-2018 годы"</t>
  </si>
  <si>
    <t>Реализация основного мероприятия "Создание условий для пропаганды семейных ценностей и социальной значимости института семьи, поддержка граждан, попавших в трудную жизненную ситуацию" подпрограммы "Мы-молодые на 2016-2020 годы" муниципальной программы Глазуновского района Орловской области "Молодежь Глазуновского района на 2016-2020 годы"</t>
  </si>
  <si>
    <t>Реализация основного мероприятия "Создание условий для привлечения молодежи к участию в общественной и общественно-политической жизни, формирование правового сознания и гражданской культуры" подпрограммы "Мы-молодые на 2016-2020 годы" муниципальной программы Глазуновского района Орловской области "Молодежь Глазуновского района на 2016-2020 годы"</t>
  </si>
  <si>
    <t>Реализация мероприятий подпрограммы "Обеспечение жильем молодых семей на 2016-2020 годы" муниципальной программы Глазуновского района Орловской области "Молодежь Глазуновского района на 2016-2020 годы"</t>
  </si>
  <si>
    <t>Реализация основного мероприятия  "Осуществление проверок мест массового досуга молодежи" подпрограммы "Комплексные меры противодействия злоупотреблению наркотиками и их незаконному обороту на 2016-2020 годы" муниципальной программы Глазуновского района Орловской области "Молодежь Глазуновского района на 2016-2020 годы"</t>
  </si>
  <si>
    <t>Реализация основного мероприятия "Физкультурно-спортивная и оздоровительная работа по месту жительства" подпрограммы "Развитие физической культуры и массового спорта в Глазуновском районе на 2016-2020 годы" муниципальной программы Глазуновского района Орловской области "Молодежь Глазуновского района на 2016-2020 годы"</t>
  </si>
  <si>
    <t>Обеспечение деятельности детских дошкольных учреждений в рамках основного мероприятия "Сохранение и развитие сети дошкольных образовательных учреждений" подпрограммы "Развитие дошкольного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</si>
  <si>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Обеспечение деятельности детских дошкольных учреждений в рамках основного мероприятия "Поддержка работников ДОУ" подпрограммы "Развитие дошкольного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</si>
  <si>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Обеспечение деятельности общеобразовательных организаций в рамках основного мероприятия "Совершенствование механизмов муниципальной системы оценки качества образования" подпрограммы "Развитие общего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</si>
  <si>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Ежемесячное денежное вознаграждение за классное руководство в рамках основного мероприятия "Совершенствование учительского корпуса района" подпрограммы "Развитие общего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</si>
  <si>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основного мероприятия "Совершенствование учительского корпуса района" подпрограммы "Развитие общего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</si>
  <si>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Обеспечение деятельности общеобразовательных организаций в рамках основного мероприятия "Совершенствование учительского корпуса района" подпрограммы "Развитие общего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</si>
  <si>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Обеспечение деятельности общеобразовательных организаций в рамках основного мероприятия "Совершенствование системы поддержки талантливых детей" подпрограммы "Развитие общего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</si>
  <si>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основного мероприятия "Приведение учебно-материальной базы образовательных учреждений в соответствие с современными требованиями" подпрограммы "Развитие общего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</si>
  <si>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Обеспечение деятельности общеобразовательных организаций в рамках основного мероприятия "Приведение учебно-материальной базы образовательных учреждений в соответствие с современными требованиями" подпрограммы "Развитие общего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</si>
  <si>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Возмещение расходов бюджетов муниципальных образований на обеспечение питанием учащихся муниципальных общеобразовательных организаций в рамках основного мероприятия "Создание условий для сохранения и укрепления здоровья детей" подпрограммы "Развитие общего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</si>
  <si>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Иные дотации</t>
  </si>
  <si>
    <t>1402</t>
  </si>
  <si>
    <t>Поддержка мер по обеспечению сбалансированности бюджетов в рамках непрограммной части районного бюджета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</si>
  <si>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</si>
  <si>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Реализация основного мероприятия "Пропаганда и мониторинг безопасности дорожного движения в Глазуновском районе"подпрограммы "Повышение правового сознания и предупреждения опасного поведения участников дорожного движения" в рамках муниципальной программы Глазуновского района "Повышения безопасности дорожного движения на 2014-2018 годы в Глазуновском районе Орловской области"</t>
  </si>
  <si>
    <t>БД 1 02 85190</t>
  </si>
  <si>
    <t>Возмещение расходов бюджетов муниципальных образований на обеспечение питанием учащихся муниципальных общеобразовательных организаций в рамках основного мероприятия "Создание условий для сохранения и укрепления здоровья детей"  подпрограммы "Развитие общего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</si>
  <si>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Софинансирование мероприятий государственной программы Орловской области "Образование в Орловской области" по обеспечению питанием учащихся муниципальных общеобразовательных организаций  в рамках основного мероприятия "Создание условий для сохранения и укрепления здоровья детей"  подпрограммы "Развитие общего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</si>
  <si>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основного мероприятия "Поддержка работников ДОУ"  подпрограммы "Развитие дошкольного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</si>
</sst>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#,##0\ &quot;р.&quot;;\-#,##0\ &quot;р.&quot;"/>
    <numFmt numFmtId="171" formatCode="#,##0\ &quot;р.&quot;;[Red]\-#,##0\ &quot;р.&quot;"/>
    <numFmt numFmtId="172" formatCode="#,##0.00\ &quot;р.&quot;;\-#,##0.00\ &quot;р.&quot;"/>
    <numFmt numFmtId="173" formatCode="#,##0.00\ &quot;р.&quot;;[Red]\-#,##0.00\ &quot;р.&quot;"/>
    <numFmt numFmtId="174" formatCode="_-* #,##0\ &quot;р.&quot;_-;\-* #,##0\ &quot;р.&quot;_-;_-* &quot;-&quot;\ &quot;р.&quot;_-;_-@_-"/>
    <numFmt numFmtId="175" formatCode="_-* #,##0\ _р_._-;\-* #,##0\ _р_._-;_-* &quot;-&quot;\ _р_._-;_-@_-"/>
    <numFmt numFmtId="176" formatCode="_-* #,##0.00\ &quot;р.&quot;_-;\-* #,##0.00\ &quot;р.&quot;_-;_-* &quot;-&quot;??\ &quot;р.&quot;_-;_-@_-"/>
    <numFmt numFmtId="177" formatCode="_-* #,##0.00\ _р_._-;\-* #,##0.00\ _р_._-;_-* &quot;-&quot;??\ _р_._-;_-@_-"/>
    <numFmt numFmtId="178" formatCode="#,##0.0"/>
    <numFmt numFmtId="179" formatCode="0.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/mm/yy;@"/>
    <numFmt numFmtId="197" formatCode="0.000%"/>
  </numFmts>
  <fonts count="2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sz val="8"/>
      <name val="Tahoma"/>
      <family val="2"/>
    </font>
    <font>
      <b/>
      <sz val="9"/>
      <name val="Arial Cyr"/>
      <family val="0"/>
    </font>
    <font>
      <sz val="7"/>
      <name val="Arial Cyr"/>
      <family val="0"/>
    </font>
    <font>
      <i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164" fontId="21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9" fontId="0" fillId="15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9" fontId="0" fillId="0" borderId="10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0" fillId="0" borderId="10" xfId="58" applyFont="1" applyBorder="1" applyAlignment="1">
      <alignment horizontal="center" vertical="center" wrapText="1"/>
      <protection/>
    </xf>
    <xf numFmtId="0" fontId="20" fillId="0" borderId="10" xfId="58" applyFont="1" applyBorder="1" applyAlignment="1">
      <alignment horizontal="center" vertical="center" textRotation="90" wrapText="1"/>
      <protection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49" fontId="0" fillId="15" borderId="10" xfId="0" applyNumberFormat="1" applyFont="1" applyFill="1" applyBorder="1" applyAlignment="1">
      <alignment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15" borderId="10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49" fontId="0" fillId="0" borderId="0" xfId="0" applyNumberFormat="1" applyFont="1" applyAlignment="1">
      <alignment/>
    </xf>
    <xf numFmtId="0" fontId="22" fillId="0" borderId="0" xfId="58" applyFont="1" applyAlignment="1">
      <alignment/>
      <protection/>
    </xf>
    <xf numFmtId="0" fontId="20" fillId="0" borderId="0" xfId="58" applyFont="1">
      <alignment/>
      <protection/>
    </xf>
    <xf numFmtId="0" fontId="0" fillId="0" borderId="0" xfId="58" applyFont="1" applyAlignment="1">
      <alignment/>
      <protection/>
    </xf>
    <xf numFmtId="0" fontId="20" fillId="0" borderId="0" xfId="58" applyFont="1" applyAlignment="1">
      <alignment horizontal="right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49" fontId="20" fillId="0" borderId="10" xfId="58" applyNumberFormat="1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 wrapText="1"/>
    </xf>
    <xf numFmtId="169" fontId="20" fillId="0" borderId="10" xfId="0" applyNumberFormat="1" applyFont="1" applyBorder="1" applyAlignment="1">
      <alignment horizontal="left" vertical="center" wrapText="1"/>
    </xf>
    <xf numFmtId="164" fontId="20" fillId="0" borderId="0" xfId="58" applyNumberFormat="1" applyFont="1">
      <alignment/>
      <protection/>
    </xf>
    <xf numFmtId="169" fontId="22" fillId="0" borderId="10" xfId="0" applyNumberFormat="1" applyFont="1" applyBorder="1" applyAlignment="1">
      <alignment wrapText="1"/>
    </xf>
    <xf numFmtId="0" fontId="22" fillId="0" borderId="10" xfId="58" applyFont="1" applyBorder="1" applyAlignment="1">
      <alignment horizontal="center" vertical="center" wrapText="1"/>
      <protection/>
    </xf>
    <xf numFmtId="169" fontId="20" fillId="0" borderId="10" xfId="0" applyNumberFormat="1" applyFont="1" applyBorder="1" applyAlignment="1">
      <alignment wrapText="1"/>
    </xf>
    <xf numFmtId="169" fontId="20" fillId="0" borderId="0" xfId="0" applyNumberFormat="1" applyFont="1" applyAlignment="1">
      <alignment wrapText="1"/>
    </xf>
    <xf numFmtId="169" fontId="20" fillId="0" borderId="10" xfId="0" applyNumberFormat="1" applyFont="1" applyBorder="1" applyAlignment="1">
      <alignment horizontal="justify" wrapText="1"/>
    </xf>
    <xf numFmtId="169" fontId="22" fillId="0" borderId="10" xfId="0" applyNumberFormat="1" applyFont="1" applyFill="1" applyBorder="1" applyAlignment="1">
      <alignment horizontal="left" vertical="center" wrapText="1"/>
    </xf>
    <xf numFmtId="1" fontId="20" fillId="0" borderId="10" xfId="58" applyNumberFormat="1" applyFont="1" applyBorder="1" applyAlignment="1">
      <alignment horizontal="center" vertical="center" wrapText="1"/>
      <protection/>
    </xf>
    <xf numFmtId="169" fontId="22" fillId="0" borderId="10" xfId="0" applyNumberFormat="1" applyFont="1" applyBorder="1" applyAlignment="1">
      <alignment horizontal="left" vertical="center" wrapText="1"/>
    </xf>
    <xf numFmtId="0" fontId="20" fillId="0" borderId="0" xfId="53" applyFont="1">
      <alignment/>
      <protection/>
    </xf>
    <xf numFmtId="0" fontId="20" fillId="0" borderId="0" xfId="53" applyFont="1" applyAlignment="1">
      <alignment/>
      <protection/>
    </xf>
    <xf numFmtId="169" fontId="20" fillId="0" borderId="0" xfId="0" applyNumberFormat="1" applyFont="1" applyAlignment="1">
      <alignment horizontal="right" wrapText="1"/>
    </xf>
    <xf numFmtId="0" fontId="20" fillId="0" borderId="0" xfId="53" applyFont="1" applyAlignment="1">
      <alignment horizontal="right"/>
      <protection/>
    </xf>
    <xf numFmtId="169" fontId="20" fillId="0" borderId="10" xfId="0" applyNumberFormat="1" applyFont="1" applyBorder="1" applyAlignment="1">
      <alignment horizontal="center" vertical="center" wrapText="1"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wrapText="1"/>
      <protection/>
    </xf>
    <xf numFmtId="49" fontId="20" fillId="0" borderId="10" xfId="53" applyNumberFormat="1" applyFont="1" applyBorder="1" applyAlignment="1">
      <alignment horizontal="left" vertical="center" wrapText="1"/>
      <protection/>
    </xf>
    <xf numFmtId="0" fontId="20" fillId="0" borderId="10" xfId="53" applyFont="1" applyBorder="1">
      <alignment/>
      <protection/>
    </xf>
    <xf numFmtId="169" fontId="20" fillId="0" borderId="10" xfId="0" applyNumberFormat="1" applyFont="1" applyFill="1" applyBorder="1" applyAlignment="1">
      <alignment horizontal="left" vertical="center" wrapText="1"/>
    </xf>
    <xf numFmtId="169" fontId="20" fillId="0" borderId="10" xfId="0" applyNumberFormat="1" applyFont="1" applyBorder="1" applyAlignment="1">
      <alignment horizontal="left" wrapText="1"/>
    </xf>
    <xf numFmtId="49" fontId="21" fillId="0" borderId="1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21" fillId="0" borderId="10" xfId="0" applyFont="1" applyBorder="1" applyAlignment="1">
      <alignment/>
    </xf>
    <xf numFmtId="1" fontId="0" fillId="0" borderId="0" xfId="0" applyNumberFormat="1" applyFont="1" applyAlignment="1">
      <alignment/>
    </xf>
    <xf numFmtId="49" fontId="21" fillId="0" borderId="10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wrapText="1"/>
    </xf>
    <xf numFmtId="49" fontId="0" fillId="15" borderId="10" xfId="0" applyNumberFormat="1" applyFont="1" applyFill="1" applyBorder="1" applyAlignment="1">
      <alignment wrapText="1"/>
    </xf>
    <xf numFmtId="2" fontId="20" fillId="0" borderId="0" xfId="58" applyNumberFormat="1" applyFont="1">
      <alignment/>
      <protection/>
    </xf>
    <xf numFmtId="0" fontId="23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/>
    </xf>
    <xf numFmtId="164" fontId="20" fillId="0" borderId="10" xfId="58" applyNumberFormat="1" applyFont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0" fontId="0" fillId="15" borderId="1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164" fontId="21" fillId="0" borderId="10" xfId="0" applyNumberFormat="1" applyFont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/>
    </xf>
    <xf numFmtId="0" fontId="21" fillId="0" borderId="0" xfId="0" applyFont="1" applyAlignment="1">
      <alignment horizontal="right"/>
    </xf>
    <xf numFmtId="49" fontId="2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197" fontId="0" fillId="0" borderId="10" xfId="0" applyNumberFormat="1" applyFont="1" applyBorder="1" applyAlignment="1">
      <alignment/>
    </xf>
    <xf numFmtId="0" fontId="20" fillId="0" borderId="0" xfId="54" applyFont="1">
      <alignment/>
      <protection/>
    </xf>
    <xf numFmtId="0" fontId="22" fillId="0" borderId="12" xfId="0" applyFont="1" applyBorder="1" applyAlignment="1">
      <alignment horizontal="center"/>
    </xf>
    <xf numFmtId="0" fontId="0" fillId="0" borderId="0" xfId="54" applyFont="1">
      <alignment/>
      <protection/>
    </xf>
    <xf numFmtId="0" fontId="0" fillId="0" borderId="10" xfId="54" applyFont="1" applyBorder="1">
      <alignment/>
      <protection/>
    </xf>
    <xf numFmtId="0" fontId="0" fillId="0" borderId="0" xfId="54" applyFont="1">
      <alignment/>
      <protection/>
    </xf>
    <xf numFmtId="0" fontId="0" fillId="0" borderId="0" xfId="54" applyFont="1">
      <alignment/>
      <protection/>
    </xf>
    <xf numFmtId="164" fontId="22" fillId="0" borderId="0" xfId="58" applyNumberFormat="1" applyFont="1" applyAlignment="1">
      <alignment horizontal="right"/>
      <protection/>
    </xf>
    <xf numFmtId="164" fontId="21" fillId="0" borderId="0" xfId="0" applyNumberFormat="1" applyFont="1" applyBorder="1" applyAlignment="1">
      <alignment horizontal="center" vertical="center"/>
    </xf>
    <xf numFmtId="164" fontId="21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0" fontId="22" fillId="0" borderId="10" xfId="53" applyFont="1" applyBorder="1" applyAlignment="1">
      <alignment wrapText="1"/>
      <protection/>
    </xf>
    <xf numFmtId="49" fontId="22" fillId="0" borderId="10" xfId="53" applyNumberFormat="1" applyFont="1" applyBorder="1" applyAlignment="1">
      <alignment horizontal="left" vertical="center" wrapText="1"/>
      <protection/>
    </xf>
    <xf numFmtId="0" fontId="20" fillId="0" borderId="10" xfId="55" applyNumberFormat="1" applyFont="1" applyFill="1" applyBorder="1" applyAlignment="1">
      <alignment horizontal="center" vertical="center"/>
      <protection/>
    </xf>
    <xf numFmtId="0" fontId="20" fillId="0" borderId="10" xfId="53" applyFont="1" applyBorder="1" applyAlignment="1">
      <alignment wrapText="1"/>
      <protection/>
    </xf>
    <xf numFmtId="0" fontId="20" fillId="0" borderId="10" xfId="58" applyFont="1" applyBorder="1">
      <alignment/>
      <protection/>
    </xf>
    <xf numFmtId="0" fontId="20" fillId="0" borderId="0" xfId="55" applyNumberFormat="1" applyFont="1" applyFill="1" applyBorder="1" applyAlignment="1">
      <alignment horizontal="center" vertical="center"/>
      <protection/>
    </xf>
    <xf numFmtId="49" fontId="20" fillId="0" borderId="10" xfId="53" applyNumberFormat="1" applyFont="1" applyFill="1" applyBorder="1" applyAlignment="1">
      <alignment horizontal="left" vertical="center" wrapText="1"/>
      <protection/>
    </xf>
    <xf numFmtId="49" fontId="20" fillId="0" borderId="10" xfId="58" applyNumberFormat="1" applyFont="1" applyFill="1" applyBorder="1" applyAlignment="1">
      <alignment horizontal="center" vertical="center" wrapText="1"/>
      <protection/>
    </xf>
    <xf numFmtId="169" fontId="20" fillId="0" borderId="10" xfId="0" applyNumberFormat="1" applyFont="1" applyFill="1" applyBorder="1" applyAlignment="1">
      <alignment wrapText="1"/>
    </xf>
    <xf numFmtId="0" fontId="20" fillId="0" borderId="10" xfId="53" applyFont="1" applyBorder="1" applyAlignment="1">
      <alignment horizontal="left" vertical="center" wrapText="1"/>
      <protection/>
    </xf>
    <xf numFmtId="164" fontId="20" fillId="0" borderId="10" xfId="58" applyNumberFormat="1" applyFont="1" applyFill="1" applyBorder="1" applyAlignment="1">
      <alignment horizontal="center" vertical="center"/>
      <protection/>
    </xf>
    <xf numFmtId="0" fontId="20" fillId="0" borderId="10" xfId="0" applyFont="1" applyFill="1" applyBorder="1" applyAlignment="1">
      <alignment wrapText="1"/>
    </xf>
    <xf numFmtId="0" fontId="20" fillId="0" borderId="10" xfId="53" applyFont="1" applyFill="1" applyBorder="1" applyAlignment="1">
      <alignment horizontal="left" vertical="center" wrapText="1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49" fontId="20" fillId="0" borderId="10" xfId="0" applyNumberFormat="1" applyFont="1" applyFill="1" applyBorder="1" applyAlignment="1">
      <alignment horizontal="center" vertical="center" shrinkToFit="1"/>
    </xf>
    <xf numFmtId="0" fontId="20" fillId="0" borderId="10" xfId="58" applyFont="1" applyFill="1" applyBorder="1">
      <alignment/>
      <protection/>
    </xf>
    <xf numFmtId="0" fontId="20" fillId="0" borderId="10" xfId="55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justify" wrapText="1"/>
      <protection/>
    </xf>
    <xf numFmtId="169" fontId="20" fillId="0" borderId="10" xfId="0" applyNumberFormat="1" applyFont="1" applyFill="1" applyBorder="1" applyAlignment="1">
      <alignment horizontal="left" wrapText="1"/>
    </xf>
    <xf numFmtId="49" fontId="20" fillId="0" borderId="0" xfId="58" applyNumberFormat="1" applyFont="1" applyBorder="1" applyAlignment="1">
      <alignment horizontal="center" vertical="center" wrapText="1"/>
      <protection/>
    </xf>
    <xf numFmtId="49" fontId="20" fillId="0" borderId="10" xfId="53" applyNumberFormat="1" applyFont="1" applyBorder="1" applyAlignment="1">
      <alignment horizontal="left"/>
      <protection/>
    </xf>
    <xf numFmtId="0" fontId="20" fillId="0" borderId="10" xfId="57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20" fillId="0" borderId="10" xfId="55" applyNumberFormat="1" applyFont="1" applyFill="1" applyBorder="1" applyAlignment="1">
      <alignment horizontal="center" vertical="center"/>
      <protection/>
    </xf>
    <xf numFmtId="49" fontId="22" fillId="0" borderId="10" xfId="53" applyNumberFormat="1" applyFont="1" applyBorder="1" applyAlignment="1">
      <alignment horizontal="center" vertical="center" wrapText="1"/>
      <protection/>
    </xf>
    <xf numFmtId="49" fontId="20" fillId="0" borderId="10" xfId="53" applyNumberFormat="1" applyFont="1" applyBorder="1" applyAlignment="1">
      <alignment horizontal="center" vertical="center" wrapText="1"/>
      <protection/>
    </xf>
    <xf numFmtId="0" fontId="20" fillId="0" borderId="12" xfId="58" applyFont="1" applyBorder="1" applyAlignment="1">
      <alignment/>
      <protection/>
    </xf>
    <xf numFmtId="169" fontId="21" fillId="0" borderId="10" xfId="0" applyNumberFormat="1" applyFont="1" applyBorder="1" applyAlignment="1">
      <alignment horizontal="left" vertical="center" wrapText="1"/>
    </xf>
    <xf numFmtId="0" fontId="22" fillId="0" borderId="10" xfId="53" applyFont="1" applyBorder="1" applyAlignment="1">
      <alignment horizontal="center" wrapText="1"/>
      <protection/>
    </xf>
    <xf numFmtId="0" fontId="20" fillId="0" borderId="0" xfId="58" applyFont="1" applyFill="1">
      <alignment/>
      <protection/>
    </xf>
    <xf numFmtId="169" fontId="20" fillId="0" borderId="0" xfId="0" applyNumberFormat="1" applyFont="1" applyFill="1" applyAlignment="1">
      <alignment wrapText="1"/>
    </xf>
    <xf numFmtId="0" fontId="22" fillId="0" borderId="0" xfId="58" applyFont="1" applyFill="1" applyAlignment="1">
      <alignment/>
      <protection/>
    </xf>
    <xf numFmtId="49" fontId="22" fillId="0" borderId="0" xfId="58" applyNumberFormat="1" applyFont="1" applyFill="1" applyAlignment="1">
      <alignment/>
      <protection/>
    </xf>
    <xf numFmtId="0" fontId="22" fillId="0" borderId="0" xfId="58" applyFont="1" applyFill="1" applyAlignment="1">
      <alignment horizontal="right"/>
      <protection/>
    </xf>
    <xf numFmtId="0" fontId="0" fillId="0" borderId="0" xfId="58" applyFont="1" applyFill="1" applyAlignment="1">
      <alignment/>
      <protection/>
    </xf>
    <xf numFmtId="49" fontId="0" fillId="0" borderId="0" xfId="58" applyNumberFormat="1" applyFont="1" applyFill="1" applyAlignment="1">
      <alignment/>
      <protection/>
    </xf>
    <xf numFmtId="0" fontId="0" fillId="0" borderId="0" xfId="58" applyFont="1" applyFill="1" applyAlignment="1">
      <alignment horizontal="right"/>
      <protection/>
    </xf>
    <xf numFmtId="169" fontId="20" fillId="0" borderId="0" xfId="0" applyNumberFormat="1" applyFont="1" applyFill="1" applyAlignment="1">
      <alignment horizontal="right" wrapText="1"/>
    </xf>
    <xf numFmtId="0" fontId="20" fillId="0" borderId="0" xfId="58" applyFont="1" applyFill="1" applyAlignment="1">
      <alignment horizontal="right"/>
      <protection/>
    </xf>
    <xf numFmtId="49" fontId="20" fillId="0" borderId="0" xfId="58" applyNumberFormat="1" applyFont="1" applyFill="1" applyAlignment="1">
      <alignment horizontal="right"/>
      <protection/>
    </xf>
    <xf numFmtId="0" fontId="20" fillId="0" borderId="0" xfId="58" applyFont="1" applyFill="1" applyBorder="1" applyAlignment="1">
      <alignment horizontal="right"/>
      <protection/>
    </xf>
    <xf numFmtId="169" fontId="20" fillId="0" borderId="15" xfId="0" applyNumberFormat="1" applyFont="1" applyFill="1" applyBorder="1" applyAlignment="1">
      <alignment horizontal="center" vertical="center" wrapText="1"/>
    </xf>
    <xf numFmtId="0" fontId="21" fillId="0" borderId="10" xfId="58" applyFont="1" applyFill="1" applyBorder="1" applyAlignment="1">
      <alignment horizontal="center" vertical="center" wrapText="1"/>
      <protection/>
    </xf>
    <xf numFmtId="0" fontId="22" fillId="0" borderId="10" xfId="58" applyFont="1" applyFill="1" applyBorder="1" applyAlignment="1">
      <alignment horizontal="center" wrapText="1"/>
      <protection/>
    </xf>
    <xf numFmtId="169" fontId="22" fillId="0" borderId="10" xfId="0" applyNumberFormat="1" applyFont="1" applyFill="1" applyBorder="1" applyAlignment="1">
      <alignment wrapText="1"/>
    </xf>
    <xf numFmtId="164" fontId="22" fillId="0" borderId="10" xfId="58" applyNumberFormat="1" applyFont="1" applyFill="1" applyBorder="1" applyAlignment="1">
      <alignment horizontal="right" vertical="center"/>
      <protection/>
    </xf>
    <xf numFmtId="49" fontId="22" fillId="0" borderId="10" xfId="58" applyNumberFormat="1" applyFont="1" applyFill="1" applyBorder="1" applyAlignment="1">
      <alignment horizontal="center" vertical="center" wrapText="1"/>
      <protection/>
    </xf>
    <xf numFmtId="0" fontId="22" fillId="0" borderId="10" xfId="58" applyFont="1" applyFill="1" applyBorder="1" applyAlignment="1">
      <alignment horizontal="center" vertical="center" wrapText="1"/>
      <protection/>
    </xf>
    <xf numFmtId="164" fontId="22" fillId="0" borderId="10" xfId="58" applyNumberFormat="1" applyFont="1" applyFill="1" applyBorder="1" applyAlignment="1">
      <alignment horizontal="center" vertical="center"/>
      <protection/>
    </xf>
    <xf numFmtId="164" fontId="20" fillId="0" borderId="0" xfId="58" applyNumberFormat="1" applyFont="1" applyFill="1">
      <alignment/>
      <protection/>
    </xf>
    <xf numFmtId="169" fontId="20" fillId="0" borderId="15" xfId="0" applyNumberFormat="1" applyFont="1" applyFill="1" applyBorder="1" applyAlignment="1">
      <alignment horizontal="left" vertical="center" wrapText="1"/>
    </xf>
    <xf numFmtId="0" fontId="22" fillId="0" borderId="0" xfId="58" applyFont="1" applyFill="1">
      <alignment/>
      <protection/>
    </xf>
    <xf numFmtId="49" fontId="20" fillId="0" borderId="15" xfId="58" applyNumberFormat="1" applyFont="1" applyFill="1" applyBorder="1" applyAlignment="1">
      <alignment horizontal="center" vertical="center" wrapText="1"/>
      <protection/>
    </xf>
    <xf numFmtId="169" fontId="20" fillId="0" borderId="10" xfId="0" applyNumberFormat="1" applyFont="1" applyFill="1" applyBorder="1" applyAlignment="1">
      <alignment horizontal="justify" wrapText="1"/>
    </xf>
    <xf numFmtId="49" fontId="20" fillId="0" borderId="13" xfId="58" applyNumberFormat="1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wrapText="1"/>
      <protection/>
    </xf>
    <xf numFmtId="49" fontId="20" fillId="0" borderId="16" xfId="58" applyNumberFormat="1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justify" wrapText="1"/>
    </xf>
    <xf numFmtId="169" fontId="20" fillId="0" borderId="11" xfId="0" applyNumberFormat="1" applyFont="1" applyFill="1" applyBorder="1" applyAlignment="1">
      <alignment horizontal="left" vertical="center" wrapText="1"/>
    </xf>
    <xf numFmtId="164" fontId="0" fillId="0" borderId="10" xfId="58" applyNumberFormat="1" applyFont="1" applyFill="1" applyBorder="1" applyAlignment="1">
      <alignment horizontal="center" vertical="center"/>
      <protection/>
    </xf>
    <xf numFmtId="49" fontId="20" fillId="0" borderId="11" xfId="58" applyNumberFormat="1" applyFont="1" applyFill="1" applyBorder="1" applyAlignment="1">
      <alignment horizontal="center" vertical="center" wrapText="1"/>
      <protection/>
    </xf>
    <xf numFmtId="49" fontId="20" fillId="0" borderId="0" xfId="58" applyNumberFormat="1" applyFont="1" applyFill="1">
      <alignment/>
      <protection/>
    </xf>
    <xf numFmtId="0" fontId="20" fillId="0" borderId="12" xfId="58" applyFont="1" applyFill="1" applyBorder="1" applyAlignment="1">
      <alignment/>
      <protection/>
    </xf>
    <xf numFmtId="164" fontId="22" fillId="0" borderId="0" xfId="58" applyNumberFormat="1" applyFont="1" applyFill="1" applyAlignment="1">
      <alignment horizontal="right"/>
      <protection/>
    </xf>
    <xf numFmtId="164" fontId="0" fillId="0" borderId="0" xfId="58" applyNumberFormat="1" applyFont="1" applyFill="1" applyAlignment="1">
      <alignment horizontal="right"/>
      <protection/>
    </xf>
    <xf numFmtId="169" fontId="20" fillId="0" borderId="10" xfId="0" applyNumberFormat="1" applyFont="1" applyFill="1" applyBorder="1" applyAlignment="1">
      <alignment horizontal="center" vertical="center" wrapText="1"/>
    </xf>
    <xf numFmtId="0" fontId="20" fillId="0" borderId="10" xfId="58" applyFont="1" applyFill="1" applyBorder="1" applyAlignment="1">
      <alignment horizontal="center" vertical="center" textRotation="90" wrapText="1"/>
      <protection/>
    </xf>
    <xf numFmtId="164" fontId="21" fillId="0" borderId="10" xfId="58" applyNumberFormat="1" applyFont="1" applyFill="1" applyBorder="1" applyAlignment="1">
      <alignment horizontal="center" vertical="center" wrapText="1"/>
      <protection/>
    </xf>
    <xf numFmtId="1" fontId="20" fillId="0" borderId="10" xfId="58" applyNumberFormat="1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wrapText="1"/>
    </xf>
    <xf numFmtId="164" fontId="20" fillId="0" borderId="10" xfId="58" applyNumberFormat="1" applyFont="1" applyFill="1" applyBorder="1" applyAlignment="1">
      <alignment horizontal="center" vertical="center" wrapText="1"/>
      <protection/>
    </xf>
    <xf numFmtId="49" fontId="20" fillId="0" borderId="0" xfId="58" applyNumberFormat="1" applyFont="1" applyFill="1" applyBorder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center" vertical="center" wrapText="1"/>
      <protection/>
    </xf>
    <xf numFmtId="164" fontId="21" fillId="0" borderId="10" xfId="58" applyNumberFormat="1" applyFont="1" applyFill="1" applyBorder="1" applyAlignment="1">
      <alignment horizontal="center" vertical="center"/>
      <protection/>
    </xf>
    <xf numFmtId="164" fontId="0" fillId="0" borderId="10" xfId="58" applyNumberFormat="1" applyFont="1" applyFill="1" applyBorder="1" applyAlignment="1">
      <alignment horizontal="center" vertical="center"/>
      <protection/>
    </xf>
    <xf numFmtId="0" fontId="20" fillId="0" borderId="10" xfId="0" applyFont="1" applyFill="1" applyBorder="1" applyAlignment="1">
      <alignment wrapText="1"/>
    </xf>
    <xf numFmtId="0" fontId="20" fillId="0" borderId="10" xfId="53" applyFont="1" applyFill="1" applyBorder="1" applyAlignment="1">
      <alignment wrapText="1"/>
      <protection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15" borderId="10" xfId="0" applyFont="1" applyFill="1" applyBorder="1" applyAlignment="1">
      <alignment horizontal="center" vertical="center"/>
    </xf>
    <xf numFmtId="169" fontId="0" fillId="15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0" fillId="15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textRotation="90" wrapText="1"/>
    </xf>
    <xf numFmtId="49" fontId="0" fillId="0" borderId="10" xfId="0" applyNumberFormat="1" applyFont="1" applyFill="1" applyBorder="1" applyAlignment="1">
      <alignment horizontal="center" vertical="center"/>
    </xf>
    <xf numFmtId="0" fontId="20" fillId="0" borderId="10" xfId="53" applyFont="1" applyFill="1" applyBorder="1">
      <alignment/>
      <protection/>
    </xf>
    <xf numFmtId="0" fontId="21" fillId="0" borderId="11" xfId="0" applyFont="1" applyBorder="1" applyAlignment="1">
      <alignment horizontal="center" vertical="center" wrapText="1"/>
    </xf>
    <xf numFmtId="49" fontId="20" fillId="0" borderId="10" xfId="58" applyNumberFormat="1" applyFont="1" applyFill="1" applyBorder="1" applyAlignment="1">
      <alignment horizontal="center" vertical="center"/>
      <protection/>
    </xf>
    <xf numFmtId="0" fontId="20" fillId="0" borderId="10" xfId="58" applyFont="1" applyFill="1" applyBorder="1" applyAlignment="1">
      <alignment horizontal="center" vertical="center"/>
      <protection/>
    </xf>
    <xf numFmtId="0" fontId="20" fillId="0" borderId="10" xfId="0" applyNumberFormat="1" applyFont="1" applyFill="1" applyBorder="1" applyAlignment="1">
      <alignment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49" fontId="21" fillId="15" borderId="10" xfId="0" applyNumberFormat="1" applyFont="1" applyFill="1" applyBorder="1" applyAlignment="1">
      <alignment/>
    </xf>
    <xf numFmtId="164" fontId="0" fillId="15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164" fontId="21" fillId="15" borderId="15" xfId="0" applyNumberFormat="1" applyFont="1" applyFill="1" applyBorder="1" applyAlignment="1">
      <alignment horizontal="center" vertical="center" wrapText="1"/>
    </xf>
    <xf numFmtId="49" fontId="0" fillId="15" borderId="10" xfId="0" applyNumberFormat="1" applyFont="1" applyFill="1" applyBorder="1" applyAlignment="1">
      <alignment/>
    </xf>
    <xf numFmtId="164" fontId="21" fillId="15" borderId="11" xfId="0" applyNumberFormat="1" applyFont="1" applyFill="1" applyBorder="1" applyAlignment="1">
      <alignment horizontal="center" vertical="center" wrapText="1"/>
    </xf>
    <xf numFmtId="164" fontId="0" fillId="15" borderId="10" xfId="0" applyNumberFormat="1" applyFont="1" applyFill="1" applyBorder="1" applyAlignment="1">
      <alignment horizontal="center" vertical="center" wrapText="1"/>
    </xf>
    <xf numFmtId="164" fontId="21" fillId="15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164" fontId="27" fillId="1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/>
    </xf>
    <xf numFmtId="169" fontId="27" fillId="0" borderId="10" xfId="0" applyNumberFormat="1" applyFont="1" applyFill="1" applyBorder="1" applyAlignment="1">
      <alignment horizontal="left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10" xfId="58" applyFont="1" applyFill="1" applyBorder="1" applyAlignment="1">
      <alignment horizontal="center"/>
      <protection/>
    </xf>
    <xf numFmtId="164" fontId="21" fillId="0" borderId="0" xfId="0" applyNumberFormat="1" applyFont="1" applyFill="1" applyAlignment="1">
      <alignment/>
    </xf>
    <xf numFmtId="0" fontId="20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58" applyNumberFormat="1" applyFont="1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164" fontId="0" fillId="0" borderId="0" xfId="58" applyNumberFormat="1" applyFont="1" applyAlignment="1">
      <alignment horizontal="right"/>
      <protection/>
    </xf>
    <xf numFmtId="0" fontId="20" fillId="0" borderId="10" xfId="0" applyFont="1" applyBorder="1" applyAlignment="1">
      <alignment horizontal="left" vertical="top" wrapText="1"/>
    </xf>
    <xf numFmtId="0" fontId="20" fillId="0" borderId="10" xfId="56" applyFont="1" applyFill="1" applyBorder="1" applyAlignment="1">
      <alignment horizontal="center" vertical="center"/>
      <protection/>
    </xf>
    <xf numFmtId="0" fontId="20" fillId="0" borderId="10" xfId="56" applyFont="1" applyBorder="1" applyAlignment="1">
      <alignment horizontal="center" vertical="center"/>
      <protection/>
    </xf>
    <xf numFmtId="0" fontId="20" fillId="0" borderId="10" xfId="55" applyNumberFormat="1" applyFont="1" applyFill="1" applyBorder="1" applyAlignment="1">
      <alignment horizontal="center" vertical="center"/>
      <protection/>
    </xf>
    <xf numFmtId="49" fontId="20" fillId="0" borderId="10" xfId="58" applyNumberFormat="1" applyFont="1" applyFill="1" applyBorder="1" applyAlignment="1">
      <alignment horizontal="center" vertical="center" wrapText="1"/>
      <protection/>
    </xf>
    <xf numFmtId="169" fontId="20" fillId="0" borderId="10" xfId="0" applyNumberFormat="1" applyFont="1" applyFill="1" applyBorder="1" applyAlignment="1">
      <alignment wrapText="1"/>
    </xf>
    <xf numFmtId="169" fontId="20" fillId="0" borderId="10" xfId="0" applyNumberFormat="1" applyFont="1" applyFill="1" applyBorder="1" applyAlignment="1">
      <alignment horizontal="left" vertical="center" wrapText="1"/>
    </xf>
    <xf numFmtId="49" fontId="20" fillId="0" borderId="10" xfId="53" applyNumberFormat="1" applyFont="1" applyBorder="1" applyAlignment="1">
      <alignment horizontal="left" vertical="center" wrapText="1"/>
      <protection/>
    </xf>
    <xf numFmtId="49" fontId="20" fillId="0" borderId="10" xfId="58" applyNumberFormat="1" applyFont="1" applyBorder="1" applyAlignment="1">
      <alignment horizontal="center" vertical="center" wrapText="1"/>
      <protection/>
    </xf>
    <xf numFmtId="164" fontId="20" fillId="0" borderId="10" xfId="58" applyNumberFormat="1" applyFont="1" applyFill="1" applyBorder="1" applyAlignment="1">
      <alignment horizontal="center" vertical="center"/>
      <protection/>
    </xf>
    <xf numFmtId="169" fontId="20" fillId="0" borderId="10" xfId="0" applyNumberFormat="1" applyFont="1" applyBorder="1" applyAlignment="1">
      <alignment horizontal="left" vertical="center" wrapText="1"/>
    </xf>
    <xf numFmtId="169" fontId="20" fillId="0" borderId="10" xfId="0" applyNumberFormat="1" applyFont="1" applyBorder="1" applyAlignment="1">
      <alignment wrapText="1"/>
    </xf>
    <xf numFmtId="0" fontId="20" fillId="0" borderId="10" xfId="53" applyFont="1" applyBorder="1" applyAlignment="1">
      <alignment wrapText="1"/>
      <protection/>
    </xf>
    <xf numFmtId="0" fontId="20" fillId="0" borderId="10" xfId="53" applyFont="1" applyFill="1" applyBorder="1" applyAlignment="1">
      <alignment horizontal="center" wrapText="1"/>
      <protection/>
    </xf>
    <xf numFmtId="0" fontId="20" fillId="0" borderId="10" xfId="57" applyFont="1" applyFill="1" applyBorder="1" applyAlignment="1">
      <alignment horizontal="center" vertical="center" wrapText="1"/>
      <protection/>
    </xf>
    <xf numFmtId="49" fontId="22" fillId="0" borderId="10" xfId="58" applyNumberFormat="1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20" fillId="0" borderId="10" xfId="0" applyFont="1" applyBorder="1" applyAlignment="1">
      <alignment wrapText="1"/>
    </xf>
    <xf numFmtId="49" fontId="21" fillId="0" borderId="14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2" fillId="0" borderId="0" xfId="58" applyFont="1" applyFill="1" applyBorder="1" applyAlignment="1">
      <alignment horizontal="center" vertical="center" wrapText="1"/>
      <protection/>
    </xf>
    <xf numFmtId="0" fontId="20" fillId="0" borderId="12" xfId="58" applyFont="1" applyFill="1" applyBorder="1" applyAlignment="1">
      <alignment horizontal="right"/>
      <protection/>
    </xf>
    <xf numFmtId="0" fontId="22" fillId="0" borderId="0" xfId="58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right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4-2016" xfId="53"/>
    <cellStyle name="Обычный_Выписки для кредита" xfId="54"/>
    <cellStyle name="Обычный_Лист1" xfId="55"/>
    <cellStyle name="Обычный_приложение к приказу 421" xfId="56"/>
    <cellStyle name="Обычный_Приложения 2014-2016l" xfId="57"/>
    <cellStyle name="Обычный_Приложения2013-201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vv\&#1056;&#1072;&#1073;&#1086;&#1095;&#1080;&#1081;%20&#1089;&#1090;&#1086;&#1083;\blank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vvv\&#1056;&#1072;&#1073;&#1086;&#1095;&#1080;&#1081;%20&#1089;&#1090;&#1086;&#1083;\blank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vvv\&#1056;&#1072;&#1073;&#1086;&#1095;&#1080;&#1081;%20&#1089;&#1090;&#1086;&#1083;\&#1041;&#1102;&#1076;&#1078;&#1077;&#1090;%202010\&#1055;&#1088;&#1086;&#1077;&#1082;&#1090;%20&#1056;&#1077;&#1096;&#1077;&#1085;&#1080;&#1103;%20&#1082;&#1086;%20&#1074;&#1090;&#1086;&#1088;&#1086;&#1084;&#1091;%20&#1095;&#1090;&#1077;&#1085;&#1080;&#1102;\&#1055;&#1088;&#1080;&#1083;&#1086;&#1078;&#1077;&#1085;&#1080;&#1103;%20&#1082;%20&#1056;&#1077;&#1096;&#1077;&#1085;&#1080;&#1102;%202010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.1"/>
      <sheetName val="Прилож.2"/>
      <sheetName val="Прил.3"/>
      <sheetName val="Прил.4"/>
      <sheetName val="Прилож.5"/>
      <sheetName val="Прилож.6"/>
      <sheetName val="Прилож.7"/>
      <sheetName val="Прилож.8"/>
      <sheetName val="Прилож.9"/>
      <sheetName val="Прилож.10"/>
      <sheetName val="Прилож.11"/>
      <sheetName val="Прилож.12"/>
      <sheetName val="Прилож.13"/>
      <sheetName val="Прилож.14"/>
      <sheetName val="Прилож.15"/>
      <sheetName val="Прил16"/>
      <sheetName val="Прил17"/>
      <sheetName val="Прил18"/>
      <sheetName val="Прил19"/>
      <sheetName val="Прил20"/>
      <sheetName val="Прил21"/>
      <sheetName val="Прил22"/>
      <sheetName val="Прил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indexed="10"/>
  </sheetPr>
  <dimension ref="A3:E34"/>
  <sheetViews>
    <sheetView tabSelected="1" zoomScalePageLayoutView="0" workbookViewId="0" topLeftCell="A1">
      <selection activeCell="C27" sqref="C27"/>
    </sheetView>
  </sheetViews>
  <sheetFormatPr defaultColWidth="9.00390625" defaultRowHeight="12.75"/>
  <cols>
    <col min="1" max="1" width="24.25390625" style="3" customWidth="1"/>
    <col min="2" max="2" width="53.375" style="3" customWidth="1"/>
    <col min="3" max="3" width="11.75390625" style="3" customWidth="1"/>
    <col min="4" max="16384" width="9.125" style="3" customWidth="1"/>
  </cols>
  <sheetData>
    <row r="3" spans="1:5" ht="12.75" customHeight="1">
      <c r="A3" s="1"/>
      <c r="B3" s="289" t="s">
        <v>431</v>
      </c>
      <c r="C3" s="289"/>
      <c r="D3" s="2"/>
      <c r="E3" s="2"/>
    </row>
    <row r="4" spans="2:5" ht="12.75" customHeight="1">
      <c r="B4" s="288" t="s">
        <v>579</v>
      </c>
      <c r="C4" s="288"/>
      <c r="D4" s="5"/>
      <c r="E4" s="5"/>
    </row>
    <row r="5" spans="2:5" ht="12.75" customHeight="1">
      <c r="B5" s="288" t="s">
        <v>64</v>
      </c>
      <c r="C5" s="288"/>
      <c r="D5" s="5"/>
      <c r="E5" s="5"/>
    </row>
    <row r="6" spans="2:5" ht="12.75" customHeight="1">
      <c r="B6" s="288"/>
      <c r="C6" s="288"/>
      <c r="D6" s="5"/>
      <c r="E6" s="5"/>
    </row>
    <row r="7" spans="1:3" ht="12.75">
      <c r="A7" s="287" t="s">
        <v>814</v>
      </c>
      <c r="B7" s="287"/>
      <c r="C7" s="287"/>
    </row>
    <row r="8" spans="1:3" ht="12.75">
      <c r="A8" s="287" t="s">
        <v>65</v>
      </c>
      <c r="B8" s="287"/>
      <c r="C8" s="287"/>
    </row>
    <row r="10" spans="1:3" ht="12.75">
      <c r="A10" s="288"/>
      <c r="B10" s="288"/>
      <c r="C10" s="288"/>
    </row>
    <row r="11" spans="1:3" ht="25.5">
      <c r="A11" s="6" t="s">
        <v>126</v>
      </c>
      <c r="B11" s="6" t="s">
        <v>634</v>
      </c>
      <c r="C11" s="6" t="s">
        <v>528</v>
      </c>
    </row>
    <row r="12" spans="1:3" ht="12.75">
      <c r="A12" s="7"/>
      <c r="B12" s="8" t="s">
        <v>815</v>
      </c>
      <c r="C12" s="9">
        <f>C13</f>
        <v>1196.000000000029</v>
      </c>
    </row>
    <row r="13" spans="1:3" ht="25.5">
      <c r="A13" s="10" t="s">
        <v>816</v>
      </c>
      <c r="B13" s="11" t="s">
        <v>642</v>
      </c>
      <c r="C13" s="13">
        <f>C14+C18</f>
        <v>1196.000000000029</v>
      </c>
    </row>
    <row r="14" spans="1:3" ht="12.75">
      <c r="A14" s="10" t="s">
        <v>817</v>
      </c>
      <c r="B14" s="11" t="s">
        <v>818</v>
      </c>
      <c r="C14" s="12">
        <f>C15</f>
        <v>-175053.8</v>
      </c>
    </row>
    <row r="15" spans="1:3" ht="12.75">
      <c r="A15" s="10" t="s">
        <v>819</v>
      </c>
      <c r="B15" s="11" t="s">
        <v>820</v>
      </c>
      <c r="C15" s="12">
        <f>C16</f>
        <v>-175053.8</v>
      </c>
    </row>
    <row r="16" spans="1:3" ht="12.75">
      <c r="A16" s="10" t="s">
        <v>821</v>
      </c>
      <c r="B16" s="11" t="s">
        <v>822</v>
      </c>
      <c r="C16" s="12">
        <f>C17</f>
        <v>-175053.8</v>
      </c>
    </row>
    <row r="17" spans="1:5" ht="25.5">
      <c r="A17" s="10" t="s">
        <v>823</v>
      </c>
      <c r="B17" s="96" t="s">
        <v>757</v>
      </c>
      <c r="C17" s="12">
        <f>'Прил.10'!D9*(-1)</f>
        <v>-175053.8</v>
      </c>
      <c r="E17" s="14"/>
    </row>
    <row r="18" spans="1:3" ht="12.75">
      <c r="A18" s="10" t="s">
        <v>824</v>
      </c>
      <c r="B18" s="11" t="s">
        <v>825</v>
      </c>
      <c r="C18" s="13">
        <f>C19</f>
        <v>176249.80000000002</v>
      </c>
    </row>
    <row r="19" spans="1:4" ht="12.75">
      <c r="A19" s="10" t="s">
        <v>826</v>
      </c>
      <c r="B19" s="11" t="s">
        <v>827</v>
      </c>
      <c r="C19" s="13">
        <f>C20</f>
        <v>176249.80000000002</v>
      </c>
      <c r="D19" s="15"/>
    </row>
    <row r="20" spans="1:3" ht="25.5">
      <c r="A20" s="10" t="s">
        <v>828</v>
      </c>
      <c r="B20" s="11" t="s">
        <v>829</v>
      </c>
      <c r="C20" s="13">
        <f>C21</f>
        <v>176249.80000000002</v>
      </c>
    </row>
    <row r="21" spans="1:4" ht="25.5">
      <c r="A21" s="10" t="s">
        <v>830</v>
      </c>
      <c r="B21" s="96" t="s">
        <v>172</v>
      </c>
      <c r="C21" s="13">
        <f>'Прил.13'!I9</f>
        <v>176249.80000000002</v>
      </c>
      <c r="D21" s="16"/>
    </row>
    <row r="34" ht="12.75">
      <c r="C34" s="3" t="s">
        <v>518</v>
      </c>
    </row>
  </sheetData>
  <sheetProtection/>
  <mergeCells count="7">
    <mergeCell ref="A7:C7"/>
    <mergeCell ref="A8:C8"/>
    <mergeCell ref="A10:C10"/>
    <mergeCell ref="B3:C3"/>
    <mergeCell ref="B4:C4"/>
    <mergeCell ref="B5:C5"/>
    <mergeCell ref="B6:C6"/>
  </mergeCells>
  <printOptions/>
  <pageMargins left="0.91" right="0.2" top="0.55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>
    <tabColor indexed="11"/>
  </sheetPr>
  <dimension ref="B1:G63"/>
  <sheetViews>
    <sheetView zoomScalePageLayoutView="0" workbookViewId="0" topLeftCell="A43">
      <selection activeCell="C27" sqref="C27"/>
    </sheetView>
  </sheetViews>
  <sheetFormatPr defaultColWidth="9.00390625" defaultRowHeight="12.75"/>
  <cols>
    <col min="1" max="1" width="1.625" style="38" customWidth="1"/>
    <col min="2" max="2" width="22.375" style="38" customWidth="1"/>
    <col min="3" max="3" width="141.375" style="38" customWidth="1"/>
    <col min="4" max="4" width="10.625" style="250" customWidth="1"/>
    <col min="5" max="16384" width="9.125" style="38" customWidth="1"/>
  </cols>
  <sheetData>
    <row r="1" spans="2:4" s="3" customFormat="1" ht="12.75">
      <c r="B1" s="38"/>
      <c r="C1" s="2"/>
      <c r="D1" s="104" t="s">
        <v>197</v>
      </c>
    </row>
    <row r="2" spans="3:4" s="3" customFormat="1" ht="12.75">
      <c r="C2" s="5"/>
      <c r="D2" s="4" t="s">
        <v>579</v>
      </c>
    </row>
    <row r="3" spans="3:4" s="3" customFormat="1" ht="12.75">
      <c r="C3" s="5"/>
      <c r="D3" s="4" t="s">
        <v>62</v>
      </c>
    </row>
    <row r="4" spans="2:4" s="3" customFormat="1" ht="12.75">
      <c r="B4" s="4"/>
      <c r="C4" s="4"/>
      <c r="D4" s="14"/>
    </row>
    <row r="5" spans="2:4" s="3" customFormat="1" ht="12.75">
      <c r="B5" s="287" t="s">
        <v>59</v>
      </c>
      <c r="C5" s="281"/>
      <c r="D5" s="281"/>
    </row>
    <row r="6" spans="2:4" s="3" customFormat="1" ht="12.75">
      <c r="B6" s="29"/>
      <c r="C6" s="29"/>
      <c r="D6" s="4"/>
    </row>
    <row r="7" spans="2:4" s="33" customFormat="1" ht="12.75">
      <c r="B7" s="294" t="s">
        <v>126</v>
      </c>
      <c r="C7" s="294" t="s">
        <v>634</v>
      </c>
      <c r="D7" s="297" t="s">
        <v>528</v>
      </c>
    </row>
    <row r="8" spans="2:4" s="33" customFormat="1" ht="12.75">
      <c r="B8" s="296"/>
      <c r="C8" s="296"/>
      <c r="D8" s="297"/>
    </row>
    <row r="9" spans="2:4" s="33" customFormat="1" ht="12.75">
      <c r="B9" s="222"/>
      <c r="C9" s="222" t="s">
        <v>434</v>
      </c>
      <c r="D9" s="99">
        <f>D10+D35</f>
        <v>175053.8</v>
      </c>
    </row>
    <row r="10" spans="2:4" s="33" customFormat="1" ht="12.75">
      <c r="B10" s="6" t="s">
        <v>385</v>
      </c>
      <c r="C10" s="227" t="s">
        <v>437</v>
      </c>
      <c r="D10" s="99">
        <f>D11+D21</f>
        <v>50390</v>
      </c>
    </row>
    <row r="11" spans="2:4" s="33" customFormat="1" ht="12.75">
      <c r="B11" s="6"/>
      <c r="C11" s="222" t="s">
        <v>386</v>
      </c>
      <c r="D11" s="99">
        <f>SUM(D12:D20)</f>
        <v>43976</v>
      </c>
    </row>
    <row r="12" spans="2:4" s="3" customFormat="1" ht="25.5">
      <c r="B12" s="18" t="s">
        <v>635</v>
      </c>
      <c r="C12" s="19" t="s">
        <v>610</v>
      </c>
      <c r="D12" s="24">
        <v>34166</v>
      </c>
    </row>
    <row r="13" spans="2:4" s="3" customFormat="1" ht="38.25">
      <c r="B13" s="18" t="s">
        <v>788</v>
      </c>
      <c r="C13" s="19" t="s">
        <v>680</v>
      </c>
      <c r="D13" s="24">
        <v>100</v>
      </c>
    </row>
    <row r="14" spans="2:6" s="3" customFormat="1" ht="25.5">
      <c r="B14" s="20" t="s">
        <v>237</v>
      </c>
      <c r="C14" s="21" t="s">
        <v>238</v>
      </c>
      <c r="D14" s="228">
        <v>1262</v>
      </c>
      <c r="F14" s="16"/>
    </row>
    <row r="15" spans="2:4" s="3" customFormat="1" ht="25.5">
      <c r="B15" s="20" t="s">
        <v>239</v>
      </c>
      <c r="C15" s="22" t="s">
        <v>267</v>
      </c>
      <c r="D15" s="228">
        <v>38</v>
      </c>
    </row>
    <row r="16" spans="2:7" s="3" customFormat="1" ht="25.5">
      <c r="B16" s="20" t="s">
        <v>268</v>
      </c>
      <c r="C16" s="21" t="s">
        <v>419</v>
      </c>
      <c r="D16" s="228">
        <v>2524</v>
      </c>
      <c r="G16" s="16"/>
    </row>
    <row r="17" spans="2:4" s="3" customFormat="1" ht="12.75">
      <c r="B17" s="18" t="s">
        <v>232</v>
      </c>
      <c r="C17" s="25" t="s">
        <v>266</v>
      </c>
      <c r="D17" s="229">
        <v>4562</v>
      </c>
    </row>
    <row r="18" spans="2:4" s="3" customFormat="1" ht="12.75">
      <c r="B18" s="18" t="s">
        <v>523</v>
      </c>
      <c r="C18" s="25" t="s">
        <v>367</v>
      </c>
      <c r="D18" s="229">
        <v>502</v>
      </c>
    </row>
    <row r="19" spans="2:4" s="3" customFormat="1" ht="12.75">
      <c r="B19" s="18" t="s">
        <v>521</v>
      </c>
      <c r="C19" s="19" t="s">
        <v>806</v>
      </c>
      <c r="D19" s="229">
        <v>42</v>
      </c>
    </row>
    <row r="20" spans="2:4" s="3" customFormat="1" ht="25.5">
      <c r="B20" s="18" t="s">
        <v>638</v>
      </c>
      <c r="C20" s="44" t="s">
        <v>432</v>
      </c>
      <c r="D20" s="229">
        <v>780</v>
      </c>
    </row>
    <row r="21" spans="2:4" s="3" customFormat="1" ht="12.75">
      <c r="B21" s="23"/>
      <c r="C21" s="6" t="s">
        <v>387</v>
      </c>
      <c r="D21" s="99">
        <f>SUM(D22:D34)</f>
        <v>6414</v>
      </c>
    </row>
    <row r="22" spans="2:4" s="3" customFormat="1" ht="25.5">
      <c r="B22" s="10" t="s">
        <v>640</v>
      </c>
      <c r="C22" s="11" t="s">
        <v>789</v>
      </c>
      <c r="D22" s="229">
        <v>3720</v>
      </c>
    </row>
    <row r="23" spans="2:4" ht="25.5">
      <c r="B23" s="36" t="s">
        <v>305</v>
      </c>
      <c r="C23" s="37" t="s">
        <v>306</v>
      </c>
      <c r="D23" s="230">
        <v>1290</v>
      </c>
    </row>
    <row r="24" spans="2:4" ht="25.5">
      <c r="B24" s="207" t="s">
        <v>368</v>
      </c>
      <c r="C24" s="41" t="s">
        <v>631</v>
      </c>
      <c r="D24" s="230">
        <v>504</v>
      </c>
    </row>
    <row r="25" spans="2:4" ht="12.75">
      <c r="B25" s="211" t="s">
        <v>370</v>
      </c>
      <c r="C25" s="106" t="s">
        <v>371</v>
      </c>
      <c r="D25" s="230">
        <v>170</v>
      </c>
    </row>
    <row r="26" spans="2:4" ht="25.5">
      <c r="B26" s="36" t="s">
        <v>401</v>
      </c>
      <c r="C26" s="36" t="s">
        <v>643</v>
      </c>
      <c r="D26" s="230">
        <v>150</v>
      </c>
    </row>
    <row r="27" spans="2:4" ht="12.75">
      <c r="B27" s="207" t="s">
        <v>372</v>
      </c>
      <c r="C27" s="41" t="s">
        <v>646</v>
      </c>
      <c r="D27" s="230">
        <v>7</v>
      </c>
    </row>
    <row r="28" spans="2:4" ht="25.5">
      <c r="B28" s="216" t="s">
        <v>373</v>
      </c>
      <c r="C28" s="209" t="s">
        <v>803</v>
      </c>
      <c r="D28" s="230">
        <v>10</v>
      </c>
    </row>
    <row r="29" spans="2:4" ht="25.5">
      <c r="B29" s="216" t="s">
        <v>375</v>
      </c>
      <c r="C29" s="91" t="s">
        <v>804</v>
      </c>
      <c r="D29" s="230">
        <v>20</v>
      </c>
    </row>
    <row r="30" spans="2:4" ht="12.75">
      <c r="B30" s="216" t="s">
        <v>137</v>
      </c>
      <c r="C30" s="231" t="s">
        <v>786</v>
      </c>
      <c r="D30" s="230">
        <v>150</v>
      </c>
    </row>
    <row r="31" spans="2:4" ht="12.75">
      <c r="B31" s="216" t="s">
        <v>377</v>
      </c>
      <c r="C31" s="106" t="s">
        <v>787</v>
      </c>
      <c r="D31" s="230">
        <v>3</v>
      </c>
    </row>
    <row r="32" spans="2:4" ht="12.75">
      <c r="B32" s="216" t="s">
        <v>376</v>
      </c>
      <c r="C32" s="91" t="s">
        <v>633</v>
      </c>
      <c r="D32" s="230">
        <v>55</v>
      </c>
    </row>
    <row r="33" spans="2:4" ht="12.75">
      <c r="B33" s="232" t="s">
        <v>378</v>
      </c>
      <c r="C33" s="106" t="s">
        <v>379</v>
      </c>
      <c r="D33" s="230">
        <v>100</v>
      </c>
    </row>
    <row r="34" spans="2:4" ht="12.75">
      <c r="B34" s="211" t="s">
        <v>384</v>
      </c>
      <c r="C34" s="106" t="s">
        <v>380</v>
      </c>
      <c r="D34" s="230">
        <v>235</v>
      </c>
    </row>
    <row r="35" spans="2:4" s="33" customFormat="1" ht="12.75">
      <c r="B35" s="34" t="s">
        <v>388</v>
      </c>
      <c r="C35" s="227" t="s">
        <v>438</v>
      </c>
      <c r="D35" s="233">
        <f>D36</f>
        <v>124663.8</v>
      </c>
    </row>
    <row r="36" spans="2:6" s="3" customFormat="1" ht="12.75">
      <c r="B36" s="23" t="s">
        <v>269</v>
      </c>
      <c r="C36" s="234" t="s">
        <v>439</v>
      </c>
      <c r="D36" s="228">
        <f>D37+D43+D39+D62</f>
        <v>124663.8</v>
      </c>
      <c r="F36" s="16"/>
    </row>
    <row r="37" spans="2:4" s="33" customFormat="1" ht="12.75">
      <c r="B37" s="34" t="s">
        <v>270</v>
      </c>
      <c r="C37" s="8" t="s">
        <v>124</v>
      </c>
      <c r="D37" s="235">
        <f>D38</f>
        <v>28987</v>
      </c>
    </row>
    <row r="38" spans="2:4" ht="12.75">
      <c r="B38" s="36" t="s">
        <v>271</v>
      </c>
      <c r="C38" s="109" t="s">
        <v>32</v>
      </c>
      <c r="D38" s="236">
        <v>28987</v>
      </c>
    </row>
    <row r="39" spans="2:4" s="3" customFormat="1" ht="12.75">
      <c r="B39" s="6" t="s">
        <v>678</v>
      </c>
      <c r="C39" s="8" t="s">
        <v>622</v>
      </c>
      <c r="D39" s="237">
        <f>D40</f>
        <v>3789.2</v>
      </c>
    </row>
    <row r="40" spans="2:4" ht="12.75">
      <c r="B40" s="36" t="s">
        <v>651</v>
      </c>
      <c r="C40" s="109" t="s">
        <v>675</v>
      </c>
      <c r="D40" s="236">
        <f>D41+D42</f>
        <v>3789.2</v>
      </c>
    </row>
    <row r="41" spans="2:4" s="241" customFormat="1" ht="12.75">
      <c r="B41" s="238" t="s">
        <v>651</v>
      </c>
      <c r="C41" s="239" t="s">
        <v>198</v>
      </c>
      <c r="D41" s="240">
        <v>66.7</v>
      </c>
    </row>
    <row r="42" spans="2:6" s="241" customFormat="1" ht="25.5">
      <c r="B42" s="238" t="s">
        <v>651</v>
      </c>
      <c r="C42" s="239" t="s">
        <v>199</v>
      </c>
      <c r="D42" s="240">
        <v>3722.5</v>
      </c>
      <c r="F42" s="242"/>
    </row>
    <row r="43" spans="2:4" s="33" customFormat="1" ht="12.75">
      <c r="B43" s="6" t="s">
        <v>272</v>
      </c>
      <c r="C43" s="8" t="s">
        <v>125</v>
      </c>
      <c r="D43" s="237">
        <f>D47+D54+D55+D58+D44+D45+D57+D46+D56</f>
        <v>89487.6</v>
      </c>
    </row>
    <row r="44" spans="2:4" s="33" customFormat="1" ht="12.75">
      <c r="B44" s="36" t="s">
        <v>676</v>
      </c>
      <c r="C44" s="109" t="s">
        <v>763</v>
      </c>
      <c r="D44" s="236">
        <v>742.3</v>
      </c>
    </row>
    <row r="45" spans="2:6" s="33" customFormat="1" ht="25.5">
      <c r="B45" s="36" t="s">
        <v>677</v>
      </c>
      <c r="C45" s="107" t="s">
        <v>687</v>
      </c>
      <c r="D45" s="236">
        <v>30.3</v>
      </c>
      <c r="F45" s="243"/>
    </row>
    <row r="46" spans="2:4" s="33" customFormat="1" ht="12.75">
      <c r="B46" s="36" t="s">
        <v>583</v>
      </c>
      <c r="C46" s="109" t="s">
        <v>584</v>
      </c>
      <c r="D46" s="236">
        <v>1877.7</v>
      </c>
    </row>
    <row r="47" spans="2:4" ht="12.75">
      <c r="B47" s="36" t="s">
        <v>281</v>
      </c>
      <c r="C47" s="109" t="s">
        <v>77</v>
      </c>
      <c r="D47" s="236">
        <f>SUM(D48:D53)</f>
        <v>4940.099999999999</v>
      </c>
    </row>
    <row r="48" spans="2:4" s="241" customFormat="1" ht="12.75">
      <c r="B48" s="244" t="s">
        <v>281</v>
      </c>
      <c r="C48" s="245" t="s">
        <v>605</v>
      </c>
      <c r="D48" s="240">
        <v>3302.5</v>
      </c>
    </row>
    <row r="49" spans="2:6" s="241" customFormat="1" ht="25.5">
      <c r="B49" s="246" t="s">
        <v>281</v>
      </c>
      <c r="C49" s="245" t="s">
        <v>606</v>
      </c>
      <c r="D49" s="240">
        <v>250.2</v>
      </c>
      <c r="F49" s="242"/>
    </row>
    <row r="50" spans="2:4" s="241" customFormat="1" ht="25.5">
      <c r="B50" s="246" t="s">
        <v>281</v>
      </c>
      <c r="C50" s="245" t="s">
        <v>200</v>
      </c>
      <c r="D50" s="240">
        <v>288</v>
      </c>
    </row>
    <row r="51" spans="2:4" s="33" customFormat="1" ht="12.75">
      <c r="B51" s="246" t="s">
        <v>281</v>
      </c>
      <c r="C51" s="245" t="s">
        <v>178</v>
      </c>
      <c r="D51" s="240">
        <v>842.3</v>
      </c>
    </row>
    <row r="52" spans="2:4" s="33" customFormat="1" ht="12.75">
      <c r="B52" s="246" t="s">
        <v>281</v>
      </c>
      <c r="C52" s="245" t="s">
        <v>179</v>
      </c>
      <c r="D52" s="240">
        <v>249.9</v>
      </c>
    </row>
    <row r="53" spans="2:4" s="33" customFormat="1" ht="38.25">
      <c r="B53" s="246" t="s">
        <v>281</v>
      </c>
      <c r="C53" s="247" t="s">
        <v>201</v>
      </c>
      <c r="D53" s="240">
        <v>7.2</v>
      </c>
    </row>
    <row r="54" spans="2:4" s="33" customFormat="1" ht="25.5">
      <c r="B54" s="36" t="s">
        <v>273</v>
      </c>
      <c r="C54" s="109" t="s">
        <v>429</v>
      </c>
      <c r="D54" s="236">
        <v>3276.5</v>
      </c>
    </row>
    <row r="55" spans="2:4" ht="25.5">
      <c r="B55" s="36" t="s">
        <v>280</v>
      </c>
      <c r="C55" s="109" t="s">
        <v>39</v>
      </c>
      <c r="D55" s="236">
        <v>1127.6</v>
      </c>
    </row>
    <row r="56" spans="2:6" s="249" customFormat="1" ht="39.75" customHeight="1">
      <c r="B56" s="36" t="s">
        <v>591</v>
      </c>
      <c r="C56" s="109" t="s">
        <v>244</v>
      </c>
      <c r="D56" s="248">
        <v>2020.6</v>
      </c>
      <c r="F56" s="253"/>
    </row>
    <row r="57" spans="2:4" s="249" customFormat="1" ht="25.5">
      <c r="B57" s="36" t="s">
        <v>278</v>
      </c>
      <c r="C57" s="109" t="s">
        <v>42</v>
      </c>
      <c r="D57" s="248">
        <v>7306.1</v>
      </c>
    </row>
    <row r="58" spans="2:4" s="3" customFormat="1" ht="12.75">
      <c r="B58" s="24" t="s">
        <v>282</v>
      </c>
      <c r="C58" s="11" t="s">
        <v>547</v>
      </c>
      <c r="D58" s="228">
        <f>SUM(D59:D61)</f>
        <v>68166.4</v>
      </c>
    </row>
    <row r="59" spans="2:4" s="241" customFormat="1" ht="51">
      <c r="B59" s="244" t="s">
        <v>282</v>
      </c>
      <c r="C59" s="245" t="s">
        <v>202</v>
      </c>
      <c r="D59" s="240">
        <v>67970.2</v>
      </c>
    </row>
    <row r="60" spans="2:4" s="241" customFormat="1" ht="25.5">
      <c r="B60" s="244" t="s">
        <v>282</v>
      </c>
      <c r="C60" s="245" t="s">
        <v>203</v>
      </c>
      <c r="D60" s="240">
        <v>146.2</v>
      </c>
    </row>
    <row r="61" spans="2:4" s="241" customFormat="1" ht="38.25">
      <c r="B61" s="246" t="s">
        <v>282</v>
      </c>
      <c r="C61" s="245" t="s">
        <v>204</v>
      </c>
      <c r="D61" s="240">
        <v>50</v>
      </c>
    </row>
    <row r="62" spans="2:4" s="3" customFormat="1" ht="12.75">
      <c r="B62" s="48" t="s">
        <v>436</v>
      </c>
      <c r="C62" s="8" t="s">
        <v>679</v>
      </c>
      <c r="D62" s="237">
        <f>SUM(D63:D63)</f>
        <v>2400</v>
      </c>
    </row>
    <row r="63" spans="2:4" ht="25.5">
      <c r="B63" s="36" t="s">
        <v>161</v>
      </c>
      <c r="C63" s="109" t="s">
        <v>162</v>
      </c>
      <c r="D63" s="236">
        <v>2400</v>
      </c>
    </row>
  </sheetData>
  <sheetProtection/>
  <mergeCells count="4">
    <mergeCell ref="B7:B8"/>
    <mergeCell ref="B5:D5"/>
    <mergeCell ref="C7:C8"/>
    <mergeCell ref="D7:D8"/>
  </mergeCells>
  <printOptions/>
  <pageMargins left="0.68" right="0.23" top="0.62" bottom="0.2" header="0.89" footer="0.22"/>
  <pageSetup horizontalDpi="600" verticalDpi="600" orientation="portrait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B2:L599"/>
  <sheetViews>
    <sheetView workbookViewId="0" topLeftCell="A56">
      <selection activeCell="C27" sqref="C27"/>
    </sheetView>
  </sheetViews>
  <sheetFormatPr defaultColWidth="9.00390625" defaultRowHeight="12.75"/>
  <cols>
    <col min="1" max="1" width="9.125" style="151" customWidth="1"/>
    <col min="2" max="2" width="81.875" style="152" customWidth="1"/>
    <col min="3" max="3" width="6.00390625" style="151" customWidth="1"/>
    <col min="4" max="4" width="6.125" style="151" customWidth="1"/>
    <col min="5" max="5" width="16.25390625" style="151" hidden="1" customWidth="1"/>
    <col min="6" max="6" width="7.125" style="151" hidden="1" customWidth="1"/>
    <col min="7" max="7" width="3.375" style="151" hidden="1" customWidth="1"/>
    <col min="8" max="8" width="12.25390625" style="171" customWidth="1"/>
    <col min="9" max="9" width="9.125" style="151" customWidth="1"/>
    <col min="10" max="10" width="10.00390625" style="151" customWidth="1"/>
    <col min="11" max="16384" width="9.125" style="151" customWidth="1"/>
  </cols>
  <sheetData>
    <row r="2" spans="3:8" ht="12.75">
      <c r="C2" s="153"/>
      <c r="D2" s="153"/>
      <c r="E2" s="153"/>
      <c r="F2" s="153"/>
      <c r="G2" s="153"/>
      <c r="H2" s="185" t="s">
        <v>55</v>
      </c>
    </row>
    <row r="3" spans="4:8" ht="12.75" customHeight="1">
      <c r="D3" s="156"/>
      <c r="E3" s="156"/>
      <c r="F3" s="156"/>
      <c r="G3" s="156"/>
      <c r="H3" s="186" t="s">
        <v>579</v>
      </c>
    </row>
    <row r="4" spans="4:8" ht="12.75" customHeight="1">
      <c r="D4" s="156"/>
      <c r="E4" s="156"/>
      <c r="F4" s="156"/>
      <c r="G4" s="156"/>
      <c r="H4" s="186" t="s">
        <v>64</v>
      </c>
    </row>
    <row r="5" spans="2:7" ht="12.75">
      <c r="B5" s="159"/>
      <c r="C5" s="160"/>
      <c r="D5" s="160"/>
      <c r="E5" s="160"/>
      <c r="F5" s="160"/>
      <c r="G5" s="160"/>
    </row>
    <row r="6" spans="2:8" ht="12.75">
      <c r="B6" s="282" t="s">
        <v>809</v>
      </c>
      <c r="C6" s="282"/>
      <c r="D6" s="282"/>
      <c r="E6" s="282"/>
      <c r="F6" s="282"/>
      <c r="G6" s="282"/>
      <c r="H6" s="282"/>
    </row>
    <row r="7" spans="2:8" ht="12.75">
      <c r="B7" s="283"/>
      <c r="C7" s="283"/>
      <c r="D7" s="283"/>
      <c r="E7" s="283"/>
      <c r="F7" s="283"/>
      <c r="G7" s="283"/>
      <c r="H7" s="283"/>
    </row>
    <row r="8" spans="2:8" ht="35.25" customHeight="1">
      <c r="B8" s="187" t="s">
        <v>283</v>
      </c>
      <c r="C8" s="135" t="s">
        <v>527</v>
      </c>
      <c r="D8" s="135" t="s">
        <v>462</v>
      </c>
      <c r="E8" s="135" t="s">
        <v>506</v>
      </c>
      <c r="F8" s="135" t="s">
        <v>114</v>
      </c>
      <c r="G8" s="188" t="s">
        <v>507</v>
      </c>
      <c r="H8" s="189" t="s">
        <v>528</v>
      </c>
    </row>
    <row r="9" spans="2:8" ht="12.75">
      <c r="B9" s="166" t="s">
        <v>529</v>
      </c>
      <c r="C9" s="169"/>
      <c r="D9" s="169"/>
      <c r="E9" s="169"/>
      <c r="F9" s="169"/>
      <c r="G9" s="169"/>
      <c r="H9" s="170">
        <f>'Прил.12'!H9</f>
        <v>176249.80000000002</v>
      </c>
    </row>
    <row r="10" spans="2:8" ht="12.75" hidden="1">
      <c r="B10" s="166" t="s">
        <v>526</v>
      </c>
      <c r="C10" s="169"/>
      <c r="D10" s="169"/>
      <c r="E10" s="169"/>
      <c r="F10" s="169"/>
      <c r="G10" s="169">
        <v>1</v>
      </c>
      <c r="H10" s="170">
        <f>'Прил.12'!H10</f>
        <v>2400</v>
      </c>
    </row>
    <row r="11" spans="2:11" ht="12.75" hidden="1">
      <c r="B11" s="166" t="s">
        <v>530</v>
      </c>
      <c r="C11" s="169"/>
      <c r="D11" s="169"/>
      <c r="E11" s="169"/>
      <c r="F11" s="169"/>
      <c r="G11" s="169">
        <v>2</v>
      </c>
      <c r="H11" s="170">
        <f>'Прил.12'!H11</f>
        <v>80573.00000000001</v>
      </c>
      <c r="I11" s="171"/>
      <c r="J11" s="171"/>
      <c r="K11" s="171"/>
    </row>
    <row r="12" spans="2:8" ht="12.75" hidden="1">
      <c r="B12" s="166" t="s">
        <v>508</v>
      </c>
      <c r="C12" s="169"/>
      <c r="D12" s="169"/>
      <c r="E12" s="169"/>
      <c r="F12" s="169"/>
      <c r="G12" s="169">
        <v>3</v>
      </c>
      <c r="H12" s="170">
        <f>'Прил.12'!H12</f>
        <v>89372.20000000001</v>
      </c>
    </row>
    <row r="13" spans="2:11" ht="12.75" hidden="1">
      <c r="B13" s="166" t="s">
        <v>509</v>
      </c>
      <c r="C13" s="169"/>
      <c r="D13" s="169"/>
      <c r="E13" s="169"/>
      <c r="F13" s="169"/>
      <c r="G13" s="169">
        <v>4</v>
      </c>
      <c r="H13" s="170">
        <f>'Прил.12'!H13</f>
        <v>3904.6000000000004</v>
      </c>
      <c r="J13" s="171"/>
      <c r="K13" s="171"/>
    </row>
    <row r="14" spans="2:8" ht="15" customHeight="1">
      <c r="B14" s="69" t="s">
        <v>402</v>
      </c>
      <c r="C14" s="168" t="s">
        <v>463</v>
      </c>
      <c r="D14" s="168"/>
      <c r="E14" s="168"/>
      <c r="F14" s="168"/>
      <c r="G14" s="168"/>
      <c r="H14" s="170">
        <f>'Прил.12'!H14</f>
        <v>20681.800000000003</v>
      </c>
    </row>
    <row r="15" spans="2:8" ht="12.75" hidden="1">
      <c r="B15" s="130" t="s">
        <v>530</v>
      </c>
      <c r="C15" s="169"/>
      <c r="D15" s="169"/>
      <c r="E15" s="169"/>
      <c r="F15" s="169"/>
      <c r="G15" s="135">
        <v>2</v>
      </c>
      <c r="H15" s="132">
        <f>'Прил.12'!H15</f>
        <v>19893.700000000004</v>
      </c>
    </row>
    <row r="16" spans="2:8" ht="12.75" hidden="1">
      <c r="B16" s="130" t="s">
        <v>508</v>
      </c>
      <c r="C16" s="169"/>
      <c r="D16" s="169"/>
      <c r="E16" s="169"/>
      <c r="F16" s="169"/>
      <c r="G16" s="135">
        <v>3</v>
      </c>
      <c r="H16" s="132">
        <f>'Прил.12'!H16</f>
        <v>788.0999999999999</v>
      </c>
    </row>
    <row r="17" spans="2:8" ht="27" customHeight="1">
      <c r="B17" s="81" t="s">
        <v>79</v>
      </c>
      <c r="C17" s="129" t="s">
        <v>463</v>
      </c>
      <c r="D17" s="129" t="s">
        <v>464</v>
      </c>
      <c r="E17" s="129"/>
      <c r="F17" s="129"/>
      <c r="G17" s="129"/>
      <c r="H17" s="132">
        <f>'Прил.12'!H17</f>
        <v>907.7</v>
      </c>
    </row>
    <row r="18" spans="2:8" ht="12.75" hidden="1">
      <c r="B18" s="130" t="s">
        <v>531</v>
      </c>
      <c r="C18" s="129" t="s">
        <v>463</v>
      </c>
      <c r="D18" s="129" t="s">
        <v>464</v>
      </c>
      <c r="E18" s="129" t="s">
        <v>69</v>
      </c>
      <c r="F18" s="129"/>
      <c r="G18" s="129"/>
      <c r="H18" s="132">
        <f>'Прил.12'!H18</f>
        <v>907.7</v>
      </c>
    </row>
    <row r="19" spans="2:8" ht="12.75" hidden="1">
      <c r="B19" s="81" t="s">
        <v>581</v>
      </c>
      <c r="C19" s="129" t="s">
        <v>463</v>
      </c>
      <c r="D19" s="129" t="s">
        <v>464</v>
      </c>
      <c r="E19" s="124" t="s">
        <v>810</v>
      </c>
      <c r="F19" s="129"/>
      <c r="G19" s="129"/>
      <c r="H19" s="132">
        <f>'Прил.12'!H19</f>
        <v>907.7</v>
      </c>
    </row>
    <row r="20" spans="2:11" ht="48.75" customHeight="1" hidden="1">
      <c r="B20" s="81" t="s">
        <v>532</v>
      </c>
      <c r="C20" s="129" t="s">
        <v>463</v>
      </c>
      <c r="D20" s="129" t="s">
        <v>464</v>
      </c>
      <c r="E20" s="124" t="s">
        <v>810</v>
      </c>
      <c r="F20" s="129" t="s">
        <v>236</v>
      </c>
      <c r="G20" s="129"/>
      <c r="H20" s="132">
        <f>'Прил.12'!H20</f>
        <v>907.7</v>
      </c>
      <c r="K20" s="171"/>
    </row>
    <row r="21" spans="2:8" ht="12.75" hidden="1">
      <c r="B21" s="81" t="s">
        <v>476</v>
      </c>
      <c r="C21" s="129" t="s">
        <v>463</v>
      </c>
      <c r="D21" s="129" t="s">
        <v>464</v>
      </c>
      <c r="E21" s="124" t="s">
        <v>810</v>
      </c>
      <c r="F21" s="129" t="s">
        <v>533</v>
      </c>
      <c r="G21" s="129"/>
      <c r="H21" s="132">
        <f>'Прил.12'!H21</f>
        <v>907.7</v>
      </c>
    </row>
    <row r="22" spans="2:8" ht="12.75" hidden="1">
      <c r="B22" s="81" t="s">
        <v>530</v>
      </c>
      <c r="C22" s="129" t="s">
        <v>463</v>
      </c>
      <c r="D22" s="129" t="s">
        <v>464</v>
      </c>
      <c r="E22" s="124" t="s">
        <v>810</v>
      </c>
      <c r="F22" s="129" t="s">
        <v>533</v>
      </c>
      <c r="G22" s="129">
        <v>2</v>
      </c>
      <c r="H22" s="132">
        <f>'Прил.12'!H22</f>
        <v>907.7</v>
      </c>
    </row>
    <row r="23" spans="2:8" ht="25.5">
      <c r="B23" s="130" t="s">
        <v>534</v>
      </c>
      <c r="C23" s="129" t="s">
        <v>463</v>
      </c>
      <c r="D23" s="129" t="s">
        <v>465</v>
      </c>
      <c r="E23" s="177"/>
      <c r="F23" s="129"/>
      <c r="G23" s="129"/>
      <c r="H23" s="132">
        <f>'Прил.12'!H23</f>
        <v>358.9</v>
      </c>
    </row>
    <row r="24" spans="2:8" ht="12.75" hidden="1">
      <c r="B24" s="130" t="s">
        <v>531</v>
      </c>
      <c r="C24" s="129" t="s">
        <v>463</v>
      </c>
      <c r="D24" s="129" t="s">
        <v>465</v>
      </c>
      <c r="E24" s="177" t="s">
        <v>69</v>
      </c>
      <c r="F24" s="129"/>
      <c r="G24" s="129"/>
      <c r="H24" s="132">
        <f>'Прил.12'!H24</f>
        <v>358.9</v>
      </c>
    </row>
    <row r="25" spans="2:8" ht="25.5" hidden="1">
      <c r="B25" s="180" t="s">
        <v>582</v>
      </c>
      <c r="C25" s="129" t="s">
        <v>463</v>
      </c>
      <c r="D25" s="129" t="s">
        <v>465</v>
      </c>
      <c r="E25" s="124" t="s">
        <v>46</v>
      </c>
      <c r="F25" s="129"/>
      <c r="G25" s="129"/>
      <c r="H25" s="132">
        <f>'Прил.12'!H25</f>
        <v>100.9</v>
      </c>
    </row>
    <row r="26" spans="2:8" ht="38.25" hidden="1">
      <c r="B26" s="81" t="s">
        <v>532</v>
      </c>
      <c r="C26" s="129" t="s">
        <v>463</v>
      </c>
      <c r="D26" s="129" t="s">
        <v>465</v>
      </c>
      <c r="E26" s="124" t="s">
        <v>46</v>
      </c>
      <c r="F26" s="129" t="s">
        <v>236</v>
      </c>
      <c r="G26" s="129"/>
      <c r="H26" s="132">
        <f>'Прил.12'!H26</f>
        <v>100.9</v>
      </c>
    </row>
    <row r="27" spans="2:8" ht="12.75" hidden="1">
      <c r="B27" s="81" t="s">
        <v>476</v>
      </c>
      <c r="C27" s="129" t="s">
        <v>463</v>
      </c>
      <c r="D27" s="129" t="s">
        <v>465</v>
      </c>
      <c r="E27" s="124" t="s">
        <v>46</v>
      </c>
      <c r="F27" s="129" t="s">
        <v>533</v>
      </c>
      <c r="G27" s="129"/>
      <c r="H27" s="132">
        <f>'Прил.12'!H27</f>
        <v>100.9</v>
      </c>
    </row>
    <row r="28" spans="2:8" ht="12.75" hidden="1">
      <c r="B28" s="81" t="s">
        <v>530</v>
      </c>
      <c r="C28" s="129" t="s">
        <v>463</v>
      </c>
      <c r="D28" s="129" t="s">
        <v>465</v>
      </c>
      <c r="E28" s="124" t="s">
        <v>46</v>
      </c>
      <c r="F28" s="129" t="s">
        <v>533</v>
      </c>
      <c r="G28" s="129">
        <v>2</v>
      </c>
      <c r="H28" s="132">
        <f>'Прил.12'!H28</f>
        <v>100.9</v>
      </c>
    </row>
    <row r="29" spans="2:8" ht="12.75" hidden="1">
      <c r="B29" s="81" t="s">
        <v>535</v>
      </c>
      <c r="C29" s="129" t="s">
        <v>463</v>
      </c>
      <c r="D29" s="129" t="s">
        <v>465</v>
      </c>
      <c r="E29" s="124" t="s">
        <v>682</v>
      </c>
      <c r="F29" s="129"/>
      <c r="G29" s="129"/>
      <c r="H29" s="132">
        <f>'Прил.12'!H29</f>
        <v>258</v>
      </c>
    </row>
    <row r="30" spans="2:8" ht="38.25" hidden="1">
      <c r="B30" s="81" t="s">
        <v>532</v>
      </c>
      <c r="C30" s="129" t="s">
        <v>463</v>
      </c>
      <c r="D30" s="129" t="s">
        <v>465</v>
      </c>
      <c r="E30" s="124" t="s">
        <v>682</v>
      </c>
      <c r="F30" s="129" t="s">
        <v>236</v>
      </c>
      <c r="G30" s="129"/>
      <c r="H30" s="132">
        <f>'Прил.12'!H30</f>
        <v>252.9</v>
      </c>
    </row>
    <row r="31" spans="2:8" ht="12.75" hidden="1">
      <c r="B31" s="81" t="s">
        <v>476</v>
      </c>
      <c r="C31" s="129" t="s">
        <v>463</v>
      </c>
      <c r="D31" s="129" t="s">
        <v>465</v>
      </c>
      <c r="E31" s="124" t="s">
        <v>682</v>
      </c>
      <c r="F31" s="129" t="s">
        <v>533</v>
      </c>
      <c r="G31" s="129"/>
      <c r="H31" s="132">
        <f>'Прил.12'!H31</f>
        <v>252.9</v>
      </c>
    </row>
    <row r="32" spans="2:8" ht="12.75" hidden="1">
      <c r="B32" s="81" t="s">
        <v>530</v>
      </c>
      <c r="C32" s="129" t="s">
        <v>463</v>
      </c>
      <c r="D32" s="129" t="s">
        <v>465</v>
      </c>
      <c r="E32" s="124" t="s">
        <v>682</v>
      </c>
      <c r="F32" s="129" t="s">
        <v>533</v>
      </c>
      <c r="G32" s="129">
        <v>2</v>
      </c>
      <c r="H32" s="132">
        <f>'Прил.12'!H32</f>
        <v>252.9</v>
      </c>
    </row>
    <row r="33" spans="2:8" ht="12.75" hidden="1">
      <c r="B33" s="130" t="s">
        <v>753</v>
      </c>
      <c r="C33" s="129" t="s">
        <v>463</v>
      </c>
      <c r="D33" s="129" t="s">
        <v>465</v>
      </c>
      <c r="E33" s="124" t="s">
        <v>682</v>
      </c>
      <c r="F33" s="129" t="s">
        <v>536</v>
      </c>
      <c r="G33" s="129"/>
      <c r="H33" s="132">
        <f>'Прил.12'!H33</f>
        <v>4.9</v>
      </c>
    </row>
    <row r="34" spans="2:8" ht="12.75" hidden="1">
      <c r="B34" s="130" t="s">
        <v>537</v>
      </c>
      <c r="C34" s="129" t="s">
        <v>463</v>
      </c>
      <c r="D34" s="129" t="s">
        <v>465</v>
      </c>
      <c r="E34" s="124" t="s">
        <v>682</v>
      </c>
      <c r="F34" s="129" t="s">
        <v>538</v>
      </c>
      <c r="G34" s="129"/>
      <c r="H34" s="132">
        <f>'Прил.12'!H34</f>
        <v>4.9</v>
      </c>
    </row>
    <row r="35" spans="2:8" ht="12.75" hidden="1">
      <c r="B35" s="81" t="s">
        <v>530</v>
      </c>
      <c r="C35" s="129" t="s">
        <v>463</v>
      </c>
      <c r="D35" s="129" t="s">
        <v>465</v>
      </c>
      <c r="E35" s="124" t="s">
        <v>682</v>
      </c>
      <c r="F35" s="129" t="s">
        <v>538</v>
      </c>
      <c r="G35" s="129">
        <v>2</v>
      </c>
      <c r="H35" s="132">
        <f>'Прил.12'!H35</f>
        <v>4.9</v>
      </c>
    </row>
    <row r="36" spans="2:8" ht="12.75" hidden="1">
      <c r="B36" s="130" t="s">
        <v>492</v>
      </c>
      <c r="C36" s="129" t="s">
        <v>463</v>
      </c>
      <c r="D36" s="129" t="s">
        <v>465</v>
      </c>
      <c r="E36" s="124" t="s">
        <v>682</v>
      </c>
      <c r="F36" s="129" t="s">
        <v>140</v>
      </c>
      <c r="G36" s="129"/>
      <c r="H36" s="132">
        <f>'Прил.12'!H36</f>
        <v>0.2</v>
      </c>
    </row>
    <row r="37" spans="2:8" ht="12.75" hidden="1">
      <c r="B37" s="130" t="s">
        <v>493</v>
      </c>
      <c r="C37" s="129" t="s">
        <v>463</v>
      </c>
      <c r="D37" s="129" t="s">
        <v>465</v>
      </c>
      <c r="E37" s="124" t="s">
        <v>682</v>
      </c>
      <c r="F37" s="129" t="s">
        <v>494</v>
      </c>
      <c r="G37" s="129"/>
      <c r="H37" s="132">
        <f>'Прил.12'!H37</f>
        <v>0.2</v>
      </c>
    </row>
    <row r="38" spans="2:8" ht="12.75" hidden="1">
      <c r="B38" s="81" t="s">
        <v>530</v>
      </c>
      <c r="C38" s="129" t="s">
        <v>463</v>
      </c>
      <c r="D38" s="129" t="s">
        <v>465</v>
      </c>
      <c r="E38" s="124" t="s">
        <v>682</v>
      </c>
      <c r="F38" s="129" t="s">
        <v>494</v>
      </c>
      <c r="G38" s="129">
        <v>2</v>
      </c>
      <c r="H38" s="132">
        <f>'Прил.12'!H38</f>
        <v>0.2</v>
      </c>
    </row>
    <row r="39" spans="2:8" ht="25.5">
      <c r="B39" s="130" t="s">
        <v>491</v>
      </c>
      <c r="C39" s="129" t="s">
        <v>463</v>
      </c>
      <c r="D39" s="129" t="s">
        <v>466</v>
      </c>
      <c r="E39" s="177"/>
      <c r="F39" s="129"/>
      <c r="G39" s="129"/>
      <c r="H39" s="132">
        <f>'Прил.12'!H39</f>
        <v>13323.1</v>
      </c>
    </row>
    <row r="40" spans="2:8" ht="12.75" hidden="1">
      <c r="B40" s="81" t="s">
        <v>531</v>
      </c>
      <c r="C40" s="129" t="s">
        <v>463</v>
      </c>
      <c r="D40" s="129" t="s">
        <v>466</v>
      </c>
      <c r="E40" s="124" t="s">
        <v>69</v>
      </c>
      <c r="F40" s="129"/>
      <c r="G40" s="129"/>
      <c r="H40" s="132">
        <f>'Прил.12'!H40</f>
        <v>13308.1</v>
      </c>
    </row>
    <row r="41" spans="2:8" ht="12.75" hidden="1">
      <c r="B41" s="81" t="s">
        <v>535</v>
      </c>
      <c r="C41" s="129" t="s">
        <v>463</v>
      </c>
      <c r="D41" s="129" t="s">
        <v>466</v>
      </c>
      <c r="E41" s="124" t="s">
        <v>682</v>
      </c>
      <c r="F41" s="129"/>
      <c r="G41" s="129"/>
      <c r="H41" s="132">
        <f>'Прил.12'!H41</f>
        <v>13308.1</v>
      </c>
    </row>
    <row r="42" spans="2:8" ht="38.25" hidden="1">
      <c r="B42" s="81" t="s">
        <v>532</v>
      </c>
      <c r="C42" s="129" t="s">
        <v>463</v>
      </c>
      <c r="D42" s="129" t="s">
        <v>466</v>
      </c>
      <c r="E42" s="124" t="s">
        <v>682</v>
      </c>
      <c r="F42" s="129" t="s">
        <v>236</v>
      </c>
      <c r="G42" s="129"/>
      <c r="H42" s="132">
        <f>'Прил.12'!H42</f>
        <v>10168.2</v>
      </c>
    </row>
    <row r="43" spans="2:8" ht="12.75" hidden="1">
      <c r="B43" s="81" t="s">
        <v>476</v>
      </c>
      <c r="C43" s="129" t="s">
        <v>463</v>
      </c>
      <c r="D43" s="129" t="s">
        <v>466</v>
      </c>
      <c r="E43" s="124" t="s">
        <v>682</v>
      </c>
      <c r="F43" s="129" t="s">
        <v>533</v>
      </c>
      <c r="G43" s="129"/>
      <c r="H43" s="132">
        <f>'Прил.12'!H43</f>
        <v>10168.2</v>
      </c>
    </row>
    <row r="44" spans="2:8" ht="12.75" hidden="1">
      <c r="B44" s="81" t="s">
        <v>530</v>
      </c>
      <c r="C44" s="129" t="s">
        <v>463</v>
      </c>
      <c r="D44" s="129" t="s">
        <v>466</v>
      </c>
      <c r="E44" s="124" t="s">
        <v>682</v>
      </c>
      <c r="F44" s="129" t="s">
        <v>533</v>
      </c>
      <c r="G44" s="129">
        <v>2</v>
      </c>
      <c r="H44" s="132">
        <f>'Прил.12'!H44</f>
        <v>10168.2</v>
      </c>
    </row>
    <row r="45" spans="2:8" ht="12.75" hidden="1">
      <c r="B45" s="130" t="s">
        <v>753</v>
      </c>
      <c r="C45" s="129" t="s">
        <v>463</v>
      </c>
      <c r="D45" s="129" t="s">
        <v>466</v>
      </c>
      <c r="E45" s="124" t="s">
        <v>682</v>
      </c>
      <c r="F45" s="129" t="s">
        <v>536</v>
      </c>
      <c r="G45" s="129"/>
      <c r="H45" s="132">
        <f>'Прил.12'!H45</f>
        <v>3124.6</v>
      </c>
    </row>
    <row r="46" spans="2:8" ht="12.75" hidden="1">
      <c r="B46" s="130" t="s">
        <v>537</v>
      </c>
      <c r="C46" s="129" t="s">
        <v>463</v>
      </c>
      <c r="D46" s="129" t="s">
        <v>466</v>
      </c>
      <c r="E46" s="124" t="s">
        <v>682</v>
      </c>
      <c r="F46" s="129" t="s">
        <v>538</v>
      </c>
      <c r="G46" s="129"/>
      <c r="H46" s="132">
        <f>'Прил.12'!H46</f>
        <v>3124.6</v>
      </c>
    </row>
    <row r="47" spans="2:8" ht="12.75" hidden="1">
      <c r="B47" s="81" t="s">
        <v>530</v>
      </c>
      <c r="C47" s="129" t="s">
        <v>463</v>
      </c>
      <c r="D47" s="129" t="s">
        <v>466</v>
      </c>
      <c r="E47" s="124" t="s">
        <v>682</v>
      </c>
      <c r="F47" s="129" t="s">
        <v>538</v>
      </c>
      <c r="G47" s="129">
        <v>2</v>
      </c>
      <c r="H47" s="132">
        <f>'Прил.12'!H47</f>
        <v>3124.6</v>
      </c>
    </row>
    <row r="48" spans="2:8" ht="12.75" hidden="1">
      <c r="B48" s="130" t="s">
        <v>492</v>
      </c>
      <c r="C48" s="129" t="s">
        <v>463</v>
      </c>
      <c r="D48" s="129" t="s">
        <v>466</v>
      </c>
      <c r="E48" s="124" t="s">
        <v>682</v>
      </c>
      <c r="F48" s="129" t="s">
        <v>140</v>
      </c>
      <c r="G48" s="129"/>
      <c r="H48" s="132">
        <f>'Прил.12'!H48</f>
        <v>15.3</v>
      </c>
    </row>
    <row r="49" spans="2:8" ht="12.75" hidden="1">
      <c r="B49" s="130" t="s">
        <v>493</v>
      </c>
      <c r="C49" s="129" t="s">
        <v>463</v>
      </c>
      <c r="D49" s="129" t="s">
        <v>466</v>
      </c>
      <c r="E49" s="124" t="s">
        <v>682</v>
      </c>
      <c r="F49" s="129" t="s">
        <v>494</v>
      </c>
      <c r="G49" s="129"/>
      <c r="H49" s="132">
        <f>'Прил.12'!H49</f>
        <v>15.3</v>
      </c>
    </row>
    <row r="50" spans="2:8" ht="12.75" hidden="1">
      <c r="B50" s="81" t="s">
        <v>530</v>
      </c>
      <c r="C50" s="129" t="s">
        <v>463</v>
      </c>
      <c r="D50" s="129" t="s">
        <v>466</v>
      </c>
      <c r="E50" s="124" t="s">
        <v>682</v>
      </c>
      <c r="F50" s="129" t="s">
        <v>494</v>
      </c>
      <c r="G50" s="129">
        <v>2</v>
      </c>
      <c r="H50" s="132">
        <f>'Прил.12'!H50</f>
        <v>15.3</v>
      </c>
    </row>
    <row r="51" spans="2:8" ht="17.25" customHeight="1" hidden="1">
      <c r="B51" s="81" t="s">
        <v>649</v>
      </c>
      <c r="C51" s="129" t="s">
        <v>463</v>
      </c>
      <c r="D51" s="129" t="s">
        <v>466</v>
      </c>
      <c r="E51" s="124" t="s">
        <v>1</v>
      </c>
      <c r="F51" s="129"/>
      <c r="G51" s="129"/>
      <c r="H51" s="132">
        <f>'Прил.12'!H51</f>
        <v>15</v>
      </c>
    </row>
    <row r="52" spans="2:8" ht="28.5" customHeight="1" hidden="1">
      <c r="B52" s="81" t="s">
        <v>0</v>
      </c>
      <c r="C52" s="129" t="s">
        <v>463</v>
      </c>
      <c r="D52" s="129" t="s">
        <v>466</v>
      </c>
      <c r="E52" s="124" t="s">
        <v>683</v>
      </c>
      <c r="F52" s="129"/>
      <c r="G52" s="129"/>
      <c r="H52" s="132">
        <f>'Прил.12'!H52</f>
        <v>15</v>
      </c>
    </row>
    <row r="53" spans="2:8" ht="12.75" hidden="1">
      <c r="B53" s="130" t="s">
        <v>753</v>
      </c>
      <c r="C53" s="129" t="s">
        <v>463</v>
      </c>
      <c r="D53" s="129" t="s">
        <v>466</v>
      </c>
      <c r="E53" s="124" t="s">
        <v>683</v>
      </c>
      <c r="F53" s="129" t="s">
        <v>536</v>
      </c>
      <c r="G53" s="129"/>
      <c r="H53" s="132">
        <f>'Прил.12'!H53</f>
        <v>15</v>
      </c>
    </row>
    <row r="54" spans="2:8" ht="12.75" hidden="1">
      <c r="B54" s="130" t="s">
        <v>537</v>
      </c>
      <c r="C54" s="129" t="s">
        <v>463</v>
      </c>
      <c r="D54" s="129" t="s">
        <v>466</v>
      </c>
      <c r="E54" s="124" t="s">
        <v>683</v>
      </c>
      <c r="F54" s="129" t="s">
        <v>538</v>
      </c>
      <c r="G54" s="129"/>
      <c r="H54" s="132">
        <f>'Прил.12'!H54</f>
        <v>15</v>
      </c>
    </row>
    <row r="55" spans="2:8" ht="12.75" hidden="1">
      <c r="B55" s="81" t="s">
        <v>530</v>
      </c>
      <c r="C55" s="129" t="s">
        <v>463</v>
      </c>
      <c r="D55" s="129" t="s">
        <v>466</v>
      </c>
      <c r="E55" s="124" t="s">
        <v>683</v>
      </c>
      <c r="F55" s="129" t="s">
        <v>538</v>
      </c>
      <c r="G55" s="129" t="s">
        <v>520</v>
      </c>
      <c r="H55" s="132">
        <f>'Прил.12'!H55</f>
        <v>15</v>
      </c>
    </row>
    <row r="56" spans="2:8" ht="25.5">
      <c r="B56" s="130" t="s">
        <v>118</v>
      </c>
      <c r="C56" s="129" t="s">
        <v>463</v>
      </c>
      <c r="D56" s="129" t="s">
        <v>467</v>
      </c>
      <c r="E56" s="129"/>
      <c r="F56" s="129"/>
      <c r="G56" s="129"/>
      <c r="H56" s="132">
        <f>'Прил.12'!H56</f>
        <v>2300.2</v>
      </c>
    </row>
    <row r="57" spans="2:8" ht="12.75" hidden="1">
      <c r="B57" s="81" t="s">
        <v>531</v>
      </c>
      <c r="C57" s="129" t="s">
        <v>463</v>
      </c>
      <c r="D57" s="129" t="s">
        <v>467</v>
      </c>
      <c r="E57" s="177" t="s">
        <v>69</v>
      </c>
      <c r="F57" s="129"/>
      <c r="G57" s="129"/>
      <c r="H57" s="132">
        <f>'Прил.12'!H57</f>
        <v>2300.2</v>
      </c>
    </row>
    <row r="58" spans="2:8" ht="12.75" hidden="1">
      <c r="B58" s="81" t="s">
        <v>535</v>
      </c>
      <c r="C58" s="129" t="s">
        <v>463</v>
      </c>
      <c r="D58" s="129" t="s">
        <v>467</v>
      </c>
      <c r="E58" s="124" t="s">
        <v>682</v>
      </c>
      <c r="F58" s="129"/>
      <c r="G58" s="129"/>
      <c r="H58" s="132">
        <f>'Прил.12'!H58</f>
        <v>2300.2</v>
      </c>
    </row>
    <row r="59" spans="2:8" ht="38.25" hidden="1">
      <c r="B59" s="81" t="s">
        <v>532</v>
      </c>
      <c r="C59" s="129" t="s">
        <v>463</v>
      </c>
      <c r="D59" s="129" t="s">
        <v>467</v>
      </c>
      <c r="E59" s="124" t="s">
        <v>682</v>
      </c>
      <c r="F59" s="129" t="s">
        <v>236</v>
      </c>
      <c r="G59" s="129"/>
      <c r="H59" s="132">
        <f>'Прил.12'!H59</f>
        <v>2011</v>
      </c>
    </row>
    <row r="60" spans="2:8" ht="12.75" hidden="1">
      <c r="B60" s="81" t="s">
        <v>476</v>
      </c>
      <c r="C60" s="129" t="s">
        <v>463</v>
      </c>
      <c r="D60" s="129" t="s">
        <v>467</v>
      </c>
      <c r="E60" s="124" t="s">
        <v>682</v>
      </c>
      <c r="F60" s="129" t="s">
        <v>533</v>
      </c>
      <c r="G60" s="129"/>
      <c r="H60" s="132">
        <f>'Прил.12'!H60</f>
        <v>2011</v>
      </c>
    </row>
    <row r="61" spans="2:8" ht="12.75" hidden="1">
      <c r="B61" s="81" t="s">
        <v>530</v>
      </c>
      <c r="C61" s="129" t="s">
        <v>463</v>
      </c>
      <c r="D61" s="129" t="s">
        <v>467</v>
      </c>
      <c r="E61" s="124" t="s">
        <v>682</v>
      </c>
      <c r="F61" s="129" t="s">
        <v>533</v>
      </c>
      <c r="G61" s="129">
        <v>2</v>
      </c>
      <c r="H61" s="132">
        <f>'Прил.12'!H61</f>
        <v>2011</v>
      </c>
    </row>
    <row r="62" spans="2:8" ht="12.75" hidden="1">
      <c r="B62" s="130" t="s">
        <v>753</v>
      </c>
      <c r="C62" s="129" t="s">
        <v>463</v>
      </c>
      <c r="D62" s="129" t="s">
        <v>467</v>
      </c>
      <c r="E62" s="124" t="s">
        <v>682</v>
      </c>
      <c r="F62" s="129" t="s">
        <v>536</v>
      </c>
      <c r="G62" s="129"/>
      <c r="H62" s="132">
        <f>'Прил.12'!H62</f>
        <v>288</v>
      </c>
    </row>
    <row r="63" spans="2:8" ht="12.75" hidden="1">
      <c r="B63" s="130" t="s">
        <v>537</v>
      </c>
      <c r="C63" s="129" t="s">
        <v>463</v>
      </c>
      <c r="D63" s="129" t="s">
        <v>467</v>
      </c>
      <c r="E63" s="124" t="s">
        <v>682</v>
      </c>
      <c r="F63" s="129" t="s">
        <v>538</v>
      </c>
      <c r="G63" s="129"/>
      <c r="H63" s="132">
        <f>'Прил.12'!H63</f>
        <v>288</v>
      </c>
    </row>
    <row r="64" spans="2:8" ht="12.75" hidden="1">
      <c r="B64" s="81" t="s">
        <v>530</v>
      </c>
      <c r="C64" s="129" t="s">
        <v>463</v>
      </c>
      <c r="D64" s="129" t="s">
        <v>467</v>
      </c>
      <c r="E64" s="124" t="s">
        <v>682</v>
      </c>
      <c r="F64" s="129" t="s">
        <v>538</v>
      </c>
      <c r="G64" s="129">
        <v>2</v>
      </c>
      <c r="H64" s="132">
        <f>'Прил.12'!H64</f>
        <v>288</v>
      </c>
    </row>
    <row r="65" spans="2:8" ht="12.75" hidden="1">
      <c r="B65" s="130" t="s">
        <v>492</v>
      </c>
      <c r="C65" s="129" t="s">
        <v>463</v>
      </c>
      <c r="D65" s="129" t="s">
        <v>467</v>
      </c>
      <c r="E65" s="124" t="s">
        <v>682</v>
      </c>
      <c r="F65" s="129" t="s">
        <v>140</v>
      </c>
      <c r="G65" s="129"/>
      <c r="H65" s="132">
        <f>'Прил.12'!H65</f>
        <v>1.2</v>
      </c>
    </row>
    <row r="66" spans="2:8" ht="12.75" hidden="1">
      <c r="B66" s="130" t="s">
        <v>493</v>
      </c>
      <c r="C66" s="129" t="s">
        <v>463</v>
      </c>
      <c r="D66" s="129" t="s">
        <v>467</v>
      </c>
      <c r="E66" s="124" t="s">
        <v>682</v>
      </c>
      <c r="F66" s="129" t="s">
        <v>494</v>
      </c>
      <c r="G66" s="129"/>
      <c r="H66" s="132">
        <f>'Прил.12'!H66</f>
        <v>1.2</v>
      </c>
    </row>
    <row r="67" spans="2:8" ht="12.75" hidden="1">
      <c r="B67" s="81" t="s">
        <v>530</v>
      </c>
      <c r="C67" s="129" t="s">
        <v>463</v>
      </c>
      <c r="D67" s="129" t="s">
        <v>467</v>
      </c>
      <c r="E67" s="124" t="s">
        <v>682</v>
      </c>
      <c r="F67" s="129" t="s">
        <v>494</v>
      </c>
      <c r="G67" s="129">
        <v>2</v>
      </c>
      <c r="H67" s="132">
        <f>'Прил.12'!H67</f>
        <v>1.2</v>
      </c>
    </row>
    <row r="68" spans="2:8" ht="12.75">
      <c r="B68" s="130" t="s">
        <v>403</v>
      </c>
      <c r="C68" s="129" t="s">
        <v>463</v>
      </c>
      <c r="D68" s="129" t="s">
        <v>442</v>
      </c>
      <c r="E68" s="177"/>
      <c r="F68" s="129"/>
      <c r="G68" s="129"/>
      <c r="H68" s="132">
        <f>'Прил.12'!H68</f>
        <v>100</v>
      </c>
    </row>
    <row r="69" spans="2:8" ht="12.75" hidden="1">
      <c r="B69" s="130" t="s">
        <v>531</v>
      </c>
      <c r="C69" s="129" t="s">
        <v>463</v>
      </c>
      <c r="D69" s="129" t="s">
        <v>442</v>
      </c>
      <c r="E69" s="177" t="s">
        <v>69</v>
      </c>
      <c r="F69" s="129"/>
      <c r="G69" s="129"/>
      <c r="H69" s="132">
        <f>'Прил.12'!H69</f>
        <v>100</v>
      </c>
    </row>
    <row r="70" spans="2:8" ht="12.75" hidden="1">
      <c r="B70" s="130" t="s">
        <v>393</v>
      </c>
      <c r="C70" s="129" t="s">
        <v>463</v>
      </c>
      <c r="D70" s="129" t="s">
        <v>442</v>
      </c>
      <c r="E70" s="124" t="s">
        <v>47</v>
      </c>
      <c r="F70" s="129"/>
      <c r="G70" s="129"/>
      <c r="H70" s="132">
        <f>'Прил.12'!H70</f>
        <v>100</v>
      </c>
    </row>
    <row r="71" spans="2:8" ht="12.75" hidden="1">
      <c r="B71" s="130" t="s">
        <v>492</v>
      </c>
      <c r="C71" s="129" t="s">
        <v>463</v>
      </c>
      <c r="D71" s="129" t="s">
        <v>442</v>
      </c>
      <c r="E71" s="124" t="s">
        <v>47</v>
      </c>
      <c r="F71" s="129" t="s">
        <v>140</v>
      </c>
      <c r="G71" s="129"/>
      <c r="H71" s="132">
        <f>'Прил.12'!H71</f>
        <v>100</v>
      </c>
    </row>
    <row r="72" spans="2:8" ht="12.75" hidden="1">
      <c r="B72" s="130" t="s">
        <v>261</v>
      </c>
      <c r="C72" s="129" t="s">
        <v>463</v>
      </c>
      <c r="D72" s="129" t="s">
        <v>442</v>
      </c>
      <c r="E72" s="124" t="s">
        <v>47</v>
      </c>
      <c r="F72" s="129" t="s">
        <v>262</v>
      </c>
      <c r="G72" s="129"/>
      <c r="H72" s="132">
        <f>'Прил.12'!H72</f>
        <v>100</v>
      </c>
    </row>
    <row r="73" spans="2:8" ht="12.75" hidden="1">
      <c r="B73" s="81" t="s">
        <v>530</v>
      </c>
      <c r="C73" s="129" t="s">
        <v>463</v>
      </c>
      <c r="D73" s="129" t="s">
        <v>442</v>
      </c>
      <c r="E73" s="124" t="s">
        <v>47</v>
      </c>
      <c r="F73" s="129" t="s">
        <v>262</v>
      </c>
      <c r="G73" s="129">
        <v>2</v>
      </c>
      <c r="H73" s="132">
        <f>'Прил.12'!H73</f>
        <v>100</v>
      </c>
    </row>
    <row r="74" spans="2:11" ht="12.75">
      <c r="B74" s="130" t="s">
        <v>404</v>
      </c>
      <c r="C74" s="129" t="s">
        <v>463</v>
      </c>
      <c r="D74" s="129" t="s">
        <v>443</v>
      </c>
      <c r="E74" s="145"/>
      <c r="F74" s="129"/>
      <c r="G74" s="129"/>
      <c r="H74" s="132">
        <f>'Прил.12'!H74</f>
        <v>3691.8999999999996</v>
      </c>
      <c r="K74" s="171"/>
    </row>
    <row r="75" spans="2:8" ht="12.75" hidden="1">
      <c r="B75" s="130" t="s">
        <v>531</v>
      </c>
      <c r="C75" s="129" t="s">
        <v>463</v>
      </c>
      <c r="D75" s="129" t="s">
        <v>443</v>
      </c>
      <c r="E75" s="177" t="s">
        <v>69</v>
      </c>
      <c r="F75" s="129"/>
      <c r="G75" s="129"/>
      <c r="H75" s="132">
        <f>'Прил.12'!H75</f>
        <v>3585.8999999999996</v>
      </c>
    </row>
    <row r="76" spans="2:8" ht="38.25" hidden="1">
      <c r="B76" s="130" t="s">
        <v>3</v>
      </c>
      <c r="C76" s="129" t="s">
        <v>463</v>
      </c>
      <c r="D76" s="129" t="s">
        <v>443</v>
      </c>
      <c r="E76" s="124" t="s">
        <v>2</v>
      </c>
      <c r="F76" s="129"/>
      <c r="G76" s="129"/>
      <c r="H76" s="132">
        <f>'Прил.12'!H76</f>
        <v>261.9</v>
      </c>
    </row>
    <row r="77" spans="2:8" ht="38.25" hidden="1">
      <c r="B77" s="81" t="s">
        <v>532</v>
      </c>
      <c r="C77" s="129" t="s">
        <v>463</v>
      </c>
      <c r="D77" s="129" t="s">
        <v>443</v>
      </c>
      <c r="E77" s="124" t="s">
        <v>2</v>
      </c>
      <c r="F77" s="129" t="s">
        <v>236</v>
      </c>
      <c r="G77" s="129"/>
      <c r="H77" s="132">
        <f>'Прил.12'!H77</f>
        <v>251.79999999999998</v>
      </c>
    </row>
    <row r="78" spans="2:8" ht="12.75" hidden="1">
      <c r="B78" s="81" t="s">
        <v>476</v>
      </c>
      <c r="C78" s="129" t="s">
        <v>463</v>
      </c>
      <c r="D78" s="129" t="s">
        <v>443</v>
      </c>
      <c r="E78" s="124" t="s">
        <v>2</v>
      </c>
      <c r="F78" s="129" t="s">
        <v>533</v>
      </c>
      <c r="G78" s="129"/>
      <c r="H78" s="132">
        <f>'Прил.12'!H78</f>
        <v>251.79999999999998</v>
      </c>
    </row>
    <row r="79" spans="2:8" ht="12.75" hidden="1">
      <c r="B79" s="81" t="s">
        <v>530</v>
      </c>
      <c r="C79" s="129" t="s">
        <v>463</v>
      </c>
      <c r="D79" s="129" t="s">
        <v>443</v>
      </c>
      <c r="E79" s="124" t="s">
        <v>2</v>
      </c>
      <c r="F79" s="129" t="s">
        <v>533</v>
      </c>
      <c r="G79" s="129" t="s">
        <v>520</v>
      </c>
      <c r="H79" s="132">
        <f>'Прил.12'!H79</f>
        <v>11.7</v>
      </c>
    </row>
    <row r="80" spans="2:8" ht="12.75" hidden="1">
      <c r="B80" s="81" t="s">
        <v>508</v>
      </c>
      <c r="C80" s="129" t="s">
        <v>463</v>
      </c>
      <c r="D80" s="129" t="s">
        <v>443</v>
      </c>
      <c r="E80" s="124" t="s">
        <v>2</v>
      </c>
      <c r="F80" s="129" t="s">
        <v>533</v>
      </c>
      <c r="G80" s="129">
        <v>3</v>
      </c>
      <c r="H80" s="132">
        <f>'Прил.12'!H80</f>
        <v>240.1</v>
      </c>
    </row>
    <row r="81" spans="2:8" ht="12.75" hidden="1">
      <c r="B81" s="130" t="s">
        <v>753</v>
      </c>
      <c r="C81" s="129" t="s">
        <v>463</v>
      </c>
      <c r="D81" s="129" t="s">
        <v>443</v>
      </c>
      <c r="E81" s="124" t="s">
        <v>2</v>
      </c>
      <c r="F81" s="129" t="s">
        <v>536</v>
      </c>
      <c r="G81" s="129"/>
      <c r="H81" s="132">
        <f>'Прил.12'!H81</f>
        <v>10.1</v>
      </c>
    </row>
    <row r="82" spans="2:8" ht="12.75" hidden="1">
      <c r="B82" s="130" t="s">
        <v>537</v>
      </c>
      <c r="C82" s="129" t="s">
        <v>463</v>
      </c>
      <c r="D82" s="129" t="s">
        <v>443</v>
      </c>
      <c r="E82" s="124" t="s">
        <v>2</v>
      </c>
      <c r="F82" s="129" t="s">
        <v>538</v>
      </c>
      <c r="G82" s="129"/>
      <c r="H82" s="132">
        <f>'Прил.12'!H82</f>
        <v>10.1</v>
      </c>
    </row>
    <row r="83" spans="2:8" ht="12.75" hidden="1">
      <c r="B83" s="81" t="s">
        <v>508</v>
      </c>
      <c r="C83" s="129" t="s">
        <v>463</v>
      </c>
      <c r="D83" s="129" t="s">
        <v>443</v>
      </c>
      <c r="E83" s="124" t="s">
        <v>2</v>
      </c>
      <c r="F83" s="129" t="s">
        <v>538</v>
      </c>
      <c r="G83" s="129">
        <v>3</v>
      </c>
      <c r="H83" s="132">
        <f>'Прил.12'!H83</f>
        <v>10.1</v>
      </c>
    </row>
    <row r="84" spans="2:8" ht="38.25" hidden="1">
      <c r="B84" s="130" t="s">
        <v>708</v>
      </c>
      <c r="C84" s="129" t="s">
        <v>463</v>
      </c>
      <c r="D84" s="129" t="s">
        <v>443</v>
      </c>
      <c r="E84" s="124" t="s">
        <v>627</v>
      </c>
      <c r="F84" s="129"/>
      <c r="G84" s="129"/>
      <c r="H84" s="132">
        <f>'Прил.12'!H84</f>
        <v>299.7</v>
      </c>
    </row>
    <row r="85" spans="2:8" ht="38.25" hidden="1">
      <c r="B85" s="81" t="s">
        <v>532</v>
      </c>
      <c r="C85" s="129" t="s">
        <v>463</v>
      </c>
      <c r="D85" s="129" t="s">
        <v>443</v>
      </c>
      <c r="E85" s="124" t="s">
        <v>627</v>
      </c>
      <c r="F85" s="129" t="s">
        <v>236</v>
      </c>
      <c r="G85" s="129"/>
      <c r="H85" s="132">
        <f>'Прил.12'!H85</f>
        <v>242.79999999999998</v>
      </c>
    </row>
    <row r="86" spans="2:8" ht="12.75" hidden="1">
      <c r="B86" s="81" t="s">
        <v>476</v>
      </c>
      <c r="C86" s="129" t="s">
        <v>463</v>
      </c>
      <c r="D86" s="129" t="s">
        <v>443</v>
      </c>
      <c r="E86" s="124" t="s">
        <v>627</v>
      </c>
      <c r="F86" s="129" t="s">
        <v>533</v>
      </c>
      <c r="G86" s="129"/>
      <c r="H86" s="132">
        <f>'Прил.12'!H86</f>
        <v>242.79999999999998</v>
      </c>
    </row>
    <row r="87" spans="2:8" ht="12.75" hidden="1">
      <c r="B87" s="81" t="s">
        <v>530</v>
      </c>
      <c r="C87" s="129" t="s">
        <v>463</v>
      </c>
      <c r="D87" s="129" t="s">
        <v>443</v>
      </c>
      <c r="E87" s="124" t="s">
        <v>627</v>
      </c>
      <c r="F87" s="129" t="s">
        <v>533</v>
      </c>
      <c r="G87" s="129" t="s">
        <v>520</v>
      </c>
      <c r="H87" s="132">
        <f>'Прил.12'!H87</f>
        <v>11.7</v>
      </c>
    </row>
    <row r="88" spans="2:8" ht="12.75" hidden="1">
      <c r="B88" s="81" t="s">
        <v>508</v>
      </c>
      <c r="C88" s="129" t="s">
        <v>463</v>
      </c>
      <c r="D88" s="129" t="s">
        <v>443</v>
      </c>
      <c r="E88" s="124" t="s">
        <v>627</v>
      </c>
      <c r="F88" s="129" t="s">
        <v>533</v>
      </c>
      <c r="G88" s="129">
        <v>3</v>
      </c>
      <c r="H88" s="132">
        <f>'Прил.12'!H88</f>
        <v>231.1</v>
      </c>
    </row>
    <row r="89" spans="2:8" ht="12.75" hidden="1">
      <c r="B89" s="130" t="s">
        <v>753</v>
      </c>
      <c r="C89" s="129" t="s">
        <v>463</v>
      </c>
      <c r="D89" s="129" t="s">
        <v>443</v>
      </c>
      <c r="E89" s="124" t="s">
        <v>627</v>
      </c>
      <c r="F89" s="129" t="s">
        <v>536</v>
      </c>
      <c r="G89" s="129"/>
      <c r="H89" s="132">
        <f>'Прил.12'!H89</f>
        <v>56.9</v>
      </c>
    </row>
    <row r="90" spans="2:8" ht="12.75" hidden="1">
      <c r="B90" s="130" t="s">
        <v>537</v>
      </c>
      <c r="C90" s="129" t="s">
        <v>463</v>
      </c>
      <c r="D90" s="129" t="s">
        <v>443</v>
      </c>
      <c r="E90" s="124" t="s">
        <v>627</v>
      </c>
      <c r="F90" s="129" t="s">
        <v>538</v>
      </c>
      <c r="G90" s="129"/>
      <c r="H90" s="132">
        <f>'Прил.12'!H90</f>
        <v>56.9</v>
      </c>
    </row>
    <row r="91" spans="2:8" ht="12.75" hidden="1">
      <c r="B91" s="81" t="s">
        <v>508</v>
      </c>
      <c r="C91" s="129" t="s">
        <v>463</v>
      </c>
      <c r="D91" s="129" t="s">
        <v>443</v>
      </c>
      <c r="E91" s="124" t="s">
        <v>627</v>
      </c>
      <c r="F91" s="129" t="s">
        <v>538</v>
      </c>
      <c r="G91" s="129">
        <v>3</v>
      </c>
      <c r="H91" s="132">
        <f>'Прил.12'!H91</f>
        <v>56.9</v>
      </c>
    </row>
    <row r="92" spans="2:8" ht="25.5" hidden="1">
      <c r="B92" s="130" t="s">
        <v>709</v>
      </c>
      <c r="C92" s="129" t="s">
        <v>463</v>
      </c>
      <c r="D92" s="129" t="s">
        <v>443</v>
      </c>
      <c r="E92" s="124" t="s">
        <v>4</v>
      </c>
      <c r="F92" s="129"/>
      <c r="G92" s="129"/>
      <c r="H92" s="132">
        <f>'Прил.12'!H92</f>
        <v>261.59999999999997</v>
      </c>
    </row>
    <row r="93" spans="2:8" ht="38.25" hidden="1">
      <c r="B93" s="81" t="s">
        <v>532</v>
      </c>
      <c r="C93" s="129" t="s">
        <v>463</v>
      </c>
      <c r="D93" s="129" t="s">
        <v>443</v>
      </c>
      <c r="E93" s="124" t="s">
        <v>4</v>
      </c>
      <c r="F93" s="129" t="s">
        <v>236</v>
      </c>
      <c r="G93" s="129"/>
      <c r="H93" s="132">
        <f>'Прил.12'!H93</f>
        <v>251.79999999999998</v>
      </c>
    </row>
    <row r="94" spans="2:8" ht="12.75" hidden="1">
      <c r="B94" s="81" t="s">
        <v>476</v>
      </c>
      <c r="C94" s="129" t="s">
        <v>463</v>
      </c>
      <c r="D94" s="129" t="s">
        <v>443</v>
      </c>
      <c r="E94" s="124" t="s">
        <v>4</v>
      </c>
      <c r="F94" s="129" t="s">
        <v>533</v>
      </c>
      <c r="G94" s="129"/>
      <c r="H94" s="132">
        <f>'Прил.12'!H94</f>
        <v>251.79999999999998</v>
      </c>
    </row>
    <row r="95" spans="2:8" ht="12.75" hidden="1">
      <c r="B95" s="81" t="s">
        <v>530</v>
      </c>
      <c r="C95" s="129" t="s">
        <v>463</v>
      </c>
      <c r="D95" s="129" t="s">
        <v>443</v>
      </c>
      <c r="E95" s="124" t="s">
        <v>4</v>
      </c>
      <c r="F95" s="129" t="s">
        <v>533</v>
      </c>
      <c r="G95" s="129" t="s">
        <v>520</v>
      </c>
      <c r="H95" s="132">
        <f>'Прил.12'!H95</f>
        <v>11.7</v>
      </c>
    </row>
    <row r="96" spans="2:8" ht="12.75" hidden="1">
      <c r="B96" s="81" t="s">
        <v>508</v>
      </c>
      <c r="C96" s="129" t="s">
        <v>463</v>
      </c>
      <c r="D96" s="129" t="s">
        <v>443</v>
      </c>
      <c r="E96" s="124" t="s">
        <v>4</v>
      </c>
      <c r="F96" s="129" t="s">
        <v>533</v>
      </c>
      <c r="G96" s="129">
        <v>3</v>
      </c>
      <c r="H96" s="132">
        <f>'Прил.12'!H96</f>
        <v>240.1</v>
      </c>
    </row>
    <row r="97" spans="2:8" ht="12.75" hidden="1">
      <c r="B97" s="130" t="s">
        <v>753</v>
      </c>
      <c r="C97" s="129" t="s">
        <v>463</v>
      </c>
      <c r="D97" s="129" t="s">
        <v>443</v>
      </c>
      <c r="E97" s="124" t="s">
        <v>4</v>
      </c>
      <c r="F97" s="129" t="s">
        <v>536</v>
      </c>
      <c r="G97" s="129"/>
      <c r="H97" s="132">
        <f>'Прил.12'!H97</f>
        <v>9.8</v>
      </c>
    </row>
    <row r="98" spans="2:8" ht="12.75" hidden="1">
      <c r="B98" s="130" t="s">
        <v>537</v>
      </c>
      <c r="C98" s="129" t="s">
        <v>463</v>
      </c>
      <c r="D98" s="129" t="s">
        <v>443</v>
      </c>
      <c r="E98" s="124" t="s">
        <v>4</v>
      </c>
      <c r="F98" s="129" t="s">
        <v>538</v>
      </c>
      <c r="G98" s="129"/>
      <c r="H98" s="132">
        <f>'Прил.12'!H98</f>
        <v>9.8</v>
      </c>
    </row>
    <row r="99" spans="2:8" ht="12.75" hidden="1">
      <c r="B99" s="81" t="s">
        <v>508</v>
      </c>
      <c r="C99" s="129" t="s">
        <v>463</v>
      </c>
      <c r="D99" s="129" t="s">
        <v>443</v>
      </c>
      <c r="E99" s="124" t="s">
        <v>4</v>
      </c>
      <c r="F99" s="129" t="s">
        <v>538</v>
      </c>
      <c r="G99" s="129">
        <v>3</v>
      </c>
      <c r="H99" s="132">
        <f>'Прил.12'!H99</f>
        <v>9.8</v>
      </c>
    </row>
    <row r="100" spans="2:8" ht="25.5" hidden="1">
      <c r="B100" s="81" t="s">
        <v>755</v>
      </c>
      <c r="C100" s="129" t="s">
        <v>463</v>
      </c>
      <c r="D100" s="129" t="s">
        <v>443</v>
      </c>
      <c r="E100" s="124" t="s">
        <v>68</v>
      </c>
      <c r="F100" s="129"/>
      <c r="G100" s="129"/>
      <c r="H100" s="132">
        <f>'Прил.12'!H100</f>
        <v>200</v>
      </c>
    </row>
    <row r="101" spans="2:8" ht="12.75" hidden="1">
      <c r="B101" s="130" t="s">
        <v>753</v>
      </c>
      <c r="C101" s="129" t="s">
        <v>463</v>
      </c>
      <c r="D101" s="129" t="s">
        <v>443</v>
      </c>
      <c r="E101" s="124" t="s">
        <v>68</v>
      </c>
      <c r="F101" s="129" t="s">
        <v>536</v>
      </c>
      <c r="G101" s="129"/>
      <c r="H101" s="132">
        <f>'Прил.12'!H101</f>
        <v>200</v>
      </c>
    </row>
    <row r="102" spans="2:8" ht="12.75" hidden="1">
      <c r="B102" s="130" t="s">
        <v>537</v>
      </c>
      <c r="C102" s="129" t="s">
        <v>463</v>
      </c>
      <c r="D102" s="129" t="s">
        <v>443</v>
      </c>
      <c r="E102" s="124" t="s">
        <v>68</v>
      </c>
      <c r="F102" s="129" t="s">
        <v>538</v>
      </c>
      <c r="G102" s="129"/>
      <c r="H102" s="132">
        <f>'Прил.12'!H102</f>
        <v>200</v>
      </c>
    </row>
    <row r="103" spans="2:11" ht="12.75" hidden="1">
      <c r="B103" s="81" t="s">
        <v>530</v>
      </c>
      <c r="C103" s="129" t="s">
        <v>463</v>
      </c>
      <c r="D103" s="129" t="s">
        <v>443</v>
      </c>
      <c r="E103" s="124" t="s">
        <v>68</v>
      </c>
      <c r="F103" s="129" t="s">
        <v>538</v>
      </c>
      <c r="G103" s="129">
        <v>2</v>
      </c>
      <c r="H103" s="132">
        <f>'Прил.12'!H103</f>
        <v>200</v>
      </c>
      <c r="K103" s="171"/>
    </row>
    <row r="104" spans="2:8" ht="25.5" hidden="1">
      <c r="B104" s="81" t="s">
        <v>756</v>
      </c>
      <c r="C104" s="129" t="s">
        <v>463</v>
      </c>
      <c r="D104" s="129" t="s">
        <v>443</v>
      </c>
      <c r="E104" s="124" t="s">
        <v>5</v>
      </c>
      <c r="F104" s="129"/>
      <c r="G104" s="129"/>
      <c r="H104" s="132">
        <f>'Прил.12'!H104</f>
        <v>275.8</v>
      </c>
    </row>
    <row r="105" spans="2:8" ht="38.25" hidden="1">
      <c r="B105" s="81" t="s">
        <v>532</v>
      </c>
      <c r="C105" s="129" t="s">
        <v>463</v>
      </c>
      <c r="D105" s="129" t="s">
        <v>443</v>
      </c>
      <c r="E105" s="124" t="s">
        <v>5</v>
      </c>
      <c r="F105" s="129" t="s">
        <v>236</v>
      </c>
      <c r="G105" s="129"/>
      <c r="H105" s="132">
        <f>'Прил.12'!H105</f>
        <v>125</v>
      </c>
    </row>
    <row r="106" spans="2:8" ht="12.75" hidden="1">
      <c r="B106" s="81" t="s">
        <v>476</v>
      </c>
      <c r="C106" s="129" t="s">
        <v>463</v>
      </c>
      <c r="D106" s="129" t="s">
        <v>443</v>
      </c>
      <c r="E106" s="124" t="s">
        <v>5</v>
      </c>
      <c r="F106" s="129" t="s">
        <v>533</v>
      </c>
      <c r="G106" s="129"/>
      <c r="H106" s="132">
        <f>'Прил.12'!H106</f>
        <v>125</v>
      </c>
    </row>
    <row r="107" spans="2:8" ht="12.75" hidden="1">
      <c r="B107" s="81" t="s">
        <v>530</v>
      </c>
      <c r="C107" s="129" t="s">
        <v>463</v>
      </c>
      <c r="D107" s="129" t="s">
        <v>443</v>
      </c>
      <c r="E107" s="124" t="s">
        <v>5</v>
      </c>
      <c r="F107" s="129" t="s">
        <v>533</v>
      </c>
      <c r="G107" s="129">
        <v>2</v>
      </c>
      <c r="H107" s="132">
        <f>'Прил.12'!H107</f>
        <v>125</v>
      </c>
    </row>
    <row r="108" spans="2:8" ht="12.75" hidden="1">
      <c r="B108" s="130" t="s">
        <v>753</v>
      </c>
      <c r="C108" s="129" t="s">
        <v>463</v>
      </c>
      <c r="D108" s="129" t="s">
        <v>443</v>
      </c>
      <c r="E108" s="124" t="s">
        <v>5</v>
      </c>
      <c r="F108" s="129" t="s">
        <v>536</v>
      </c>
      <c r="G108" s="129"/>
      <c r="H108" s="132">
        <f>'Прил.12'!H108</f>
        <v>30.8</v>
      </c>
    </row>
    <row r="109" spans="2:8" ht="12.75" hidden="1">
      <c r="B109" s="130" t="s">
        <v>537</v>
      </c>
      <c r="C109" s="129" t="s">
        <v>463</v>
      </c>
      <c r="D109" s="129" t="s">
        <v>443</v>
      </c>
      <c r="E109" s="124" t="s">
        <v>5</v>
      </c>
      <c r="F109" s="129" t="s">
        <v>538</v>
      </c>
      <c r="G109" s="129"/>
      <c r="H109" s="132">
        <f>'Прил.12'!H109</f>
        <v>30.8</v>
      </c>
    </row>
    <row r="110" spans="2:8" ht="12.75" hidden="1">
      <c r="B110" s="81" t="s">
        <v>530</v>
      </c>
      <c r="C110" s="129" t="s">
        <v>463</v>
      </c>
      <c r="D110" s="129" t="s">
        <v>443</v>
      </c>
      <c r="E110" s="124" t="s">
        <v>5</v>
      </c>
      <c r="F110" s="129" t="s">
        <v>538</v>
      </c>
      <c r="G110" s="129">
        <v>2</v>
      </c>
      <c r="H110" s="132">
        <f>'Прил.12'!H110</f>
        <v>30.8</v>
      </c>
    </row>
    <row r="111" spans="2:8" ht="12.75" hidden="1">
      <c r="B111" s="130" t="s">
        <v>492</v>
      </c>
      <c r="C111" s="129" t="s">
        <v>463</v>
      </c>
      <c r="D111" s="129" t="s">
        <v>443</v>
      </c>
      <c r="E111" s="124" t="s">
        <v>5</v>
      </c>
      <c r="F111" s="129" t="s">
        <v>140</v>
      </c>
      <c r="G111" s="129"/>
      <c r="H111" s="132">
        <f>'Прил.12'!H111</f>
        <v>120</v>
      </c>
    </row>
    <row r="112" spans="2:8" ht="12.75" hidden="1">
      <c r="B112" s="81" t="s">
        <v>710</v>
      </c>
      <c r="C112" s="129" t="s">
        <v>463</v>
      </c>
      <c r="D112" s="129" t="s">
        <v>443</v>
      </c>
      <c r="E112" s="124" t="s">
        <v>5</v>
      </c>
      <c r="F112" s="129" t="s">
        <v>711</v>
      </c>
      <c r="G112" s="129"/>
      <c r="H112" s="132">
        <f>'Прил.12'!H112</f>
        <v>120</v>
      </c>
    </row>
    <row r="113" spans="2:8" ht="12.75" hidden="1">
      <c r="B113" s="81" t="s">
        <v>530</v>
      </c>
      <c r="C113" s="129" t="s">
        <v>463</v>
      </c>
      <c r="D113" s="129" t="s">
        <v>443</v>
      </c>
      <c r="E113" s="124" t="s">
        <v>5</v>
      </c>
      <c r="F113" s="129" t="s">
        <v>711</v>
      </c>
      <c r="G113" s="129">
        <v>2</v>
      </c>
      <c r="H113" s="132">
        <f>'Прил.12'!H113</f>
        <v>120</v>
      </c>
    </row>
    <row r="114" spans="2:8" ht="38.25" hidden="1">
      <c r="B114" s="81" t="s">
        <v>416</v>
      </c>
      <c r="C114" s="129" t="s">
        <v>463</v>
      </c>
      <c r="D114" s="129" t="s">
        <v>443</v>
      </c>
      <c r="E114" s="129" t="s">
        <v>418</v>
      </c>
      <c r="F114" s="129"/>
      <c r="G114" s="129"/>
      <c r="H114" s="132">
        <f>'Прил.12'!H114</f>
        <v>2286.9</v>
      </c>
    </row>
    <row r="115" spans="2:8" ht="38.25" hidden="1">
      <c r="B115" s="81" t="s">
        <v>532</v>
      </c>
      <c r="C115" s="129" t="s">
        <v>463</v>
      </c>
      <c r="D115" s="129" t="s">
        <v>443</v>
      </c>
      <c r="E115" s="129" t="s">
        <v>418</v>
      </c>
      <c r="F115" s="129" t="s">
        <v>236</v>
      </c>
      <c r="G115" s="129"/>
      <c r="H115" s="132">
        <f>'Прил.12'!H115</f>
        <v>2276.9</v>
      </c>
    </row>
    <row r="116" spans="2:8" ht="12.75" hidden="1">
      <c r="B116" s="81" t="s">
        <v>476</v>
      </c>
      <c r="C116" s="129" t="s">
        <v>463</v>
      </c>
      <c r="D116" s="129" t="s">
        <v>443</v>
      </c>
      <c r="E116" s="129" t="s">
        <v>418</v>
      </c>
      <c r="F116" s="129" t="s">
        <v>417</v>
      </c>
      <c r="G116" s="129"/>
      <c r="H116" s="132">
        <f>'Прил.12'!H116</f>
        <v>2276.9</v>
      </c>
    </row>
    <row r="117" spans="2:8" ht="12.75" hidden="1">
      <c r="B117" s="81" t="s">
        <v>530</v>
      </c>
      <c r="C117" s="129" t="s">
        <v>463</v>
      </c>
      <c r="D117" s="129" t="s">
        <v>443</v>
      </c>
      <c r="E117" s="129" t="s">
        <v>418</v>
      </c>
      <c r="F117" s="129" t="s">
        <v>417</v>
      </c>
      <c r="G117" s="129" t="s">
        <v>520</v>
      </c>
      <c r="H117" s="132">
        <f>'Прил.12'!H117</f>
        <v>2276.9</v>
      </c>
    </row>
    <row r="118" spans="2:8" ht="12.75" hidden="1">
      <c r="B118" s="130" t="s">
        <v>753</v>
      </c>
      <c r="C118" s="129" t="s">
        <v>463</v>
      </c>
      <c r="D118" s="129" t="s">
        <v>443</v>
      </c>
      <c r="E118" s="129" t="s">
        <v>418</v>
      </c>
      <c r="F118" s="129" t="s">
        <v>536</v>
      </c>
      <c r="G118" s="129"/>
      <c r="H118" s="132">
        <f>'Прил.12'!H118</f>
        <v>10</v>
      </c>
    </row>
    <row r="119" spans="2:8" ht="12.75" hidden="1">
      <c r="B119" s="130" t="s">
        <v>537</v>
      </c>
      <c r="C119" s="129" t="s">
        <v>463</v>
      </c>
      <c r="D119" s="129" t="s">
        <v>443</v>
      </c>
      <c r="E119" s="129" t="s">
        <v>418</v>
      </c>
      <c r="F119" s="129" t="s">
        <v>538</v>
      </c>
      <c r="G119" s="129"/>
      <c r="H119" s="132">
        <f>'Прил.12'!H119</f>
        <v>10</v>
      </c>
    </row>
    <row r="120" spans="2:8" ht="12.75" hidden="1">
      <c r="B120" s="81" t="s">
        <v>530</v>
      </c>
      <c r="C120" s="129" t="s">
        <v>463</v>
      </c>
      <c r="D120" s="129" t="s">
        <v>443</v>
      </c>
      <c r="E120" s="129" t="s">
        <v>418</v>
      </c>
      <c r="F120" s="129" t="s">
        <v>538</v>
      </c>
      <c r="G120" s="129" t="s">
        <v>520</v>
      </c>
      <c r="H120" s="132">
        <f>'Прил.12'!H120</f>
        <v>10</v>
      </c>
    </row>
    <row r="121" spans="2:8" ht="12.75" hidden="1">
      <c r="B121" s="175" t="s">
        <v>648</v>
      </c>
      <c r="C121" s="129" t="s">
        <v>463</v>
      </c>
      <c r="D121" s="129" t="s">
        <v>443</v>
      </c>
      <c r="E121" s="124" t="s">
        <v>26</v>
      </c>
      <c r="F121" s="129"/>
      <c r="G121" s="129"/>
      <c r="H121" s="132">
        <f>'Прил.12'!H121</f>
        <v>10</v>
      </c>
    </row>
    <row r="122" spans="2:8" ht="25.5" hidden="1">
      <c r="B122" s="81" t="s">
        <v>766</v>
      </c>
      <c r="C122" s="129" t="s">
        <v>463</v>
      </c>
      <c r="D122" s="129" t="s">
        <v>443</v>
      </c>
      <c r="E122" s="124" t="s">
        <v>44</v>
      </c>
      <c r="F122" s="129"/>
      <c r="G122" s="129"/>
      <c r="H122" s="132">
        <f>'Прил.12'!H122</f>
        <v>10</v>
      </c>
    </row>
    <row r="123" spans="2:8" ht="38.25" hidden="1">
      <c r="B123" s="81" t="s">
        <v>760</v>
      </c>
      <c r="C123" s="129" t="s">
        <v>463</v>
      </c>
      <c r="D123" s="129" t="s">
        <v>443</v>
      </c>
      <c r="E123" s="124" t="s">
        <v>759</v>
      </c>
      <c r="F123" s="129"/>
      <c r="G123" s="129"/>
      <c r="H123" s="132">
        <f>'Прил.12'!H123</f>
        <v>10</v>
      </c>
    </row>
    <row r="124" spans="2:8" ht="12.75" hidden="1">
      <c r="B124" s="130" t="s">
        <v>753</v>
      </c>
      <c r="C124" s="129" t="s">
        <v>463</v>
      </c>
      <c r="D124" s="129" t="s">
        <v>443</v>
      </c>
      <c r="E124" s="124" t="s">
        <v>759</v>
      </c>
      <c r="F124" s="129" t="s">
        <v>536</v>
      </c>
      <c r="G124" s="129"/>
      <c r="H124" s="132">
        <f>'Прил.12'!H124</f>
        <v>10</v>
      </c>
    </row>
    <row r="125" spans="2:8" ht="12.75" hidden="1">
      <c r="B125" s="130" t="s">
        <v>537</v>
      </c>
      <c r="C125" s="129" t="s">
        <v>463</v>
      </c>
      <c r="D125" s="129" t="s">
        <v>443</v>
      </c>
      <c r="E125" s="124" t="s">
        <v>759</v>
      </c>
      <c r="F125" s="129" t="s">
        <v>538</v>
      </c>
      <c r="G125" s="129"/>
      <c r="H125" s="132">
        <f>'Прил.12'!H125</f>
        <v>10</v>
      </c>
    </row>
    <row r="126" spans="2:8" ht="12.75" hidden="1">
      <c r="B126" s="81" t="s">
        <v>530</v>
      </c>
      <c r="C126" s="129" t="s">
        <v>463</v>
      </c>
      <c r="D126" s="129" t="s">
        <v>443</v>
      </c>
      <c r="E126" s="124" t="s">
        <v>759</v>
      </c>
      <c r="F126" s="129" t="s">
        <v>538</v>
      </c>
      <c r="G126" s="129">
        <v>2</v>
      </c>
      <c r="H126" s="132">
        <f>'Прил.12'!H126</f>
        <v>10</v>
      </c>
    </row>
    <row r="127" spans="2:8" ht="25.5" hidden="1">
      <c r="B127" s="133" t="s">
        <v>323</v>
      </c>
      <c r="C127" s="129" t="s">
        <v>463</v>
      </c>
      <c r="D127" s="129" t="s">
        <v>443</v>
      </c>
      <c r="E127" s="136" t="s">
        <v>322</v>
      </c>
      <c r="F127" s="129"/>
      <c r="G127" s="129"/>
      <c r="H127" s="132">
        <f>'Прил.12'!H127</f>
        <v>5</v>
      </c>
    </row>
    <row r="128" spans="2:8" ht="38.25" hidden="1">
      <c r="B128" s="133" t="s">
        <v>324</v>
      </c>
      <c r="C128" s="129" t="s">
        <v>463</v>
      </c>
      <c r="D128" s="129" t="s">
        <v>443</v>
      </c>
      <c r="E128" s="136" t="s">
        <v>325</v>
      </c>
      <c r="F128" s="129"/>
      <c r="G128" s="129"/>
      <c r="H128" s="132">
        <f>'Прил.12'!H128</f>
        <v>1</v>
      </c>
    </row>
    <row r="129" spans="2:8" ht="38.25" hidden="1">
      <c r="B129" s="133" t="s">
        <v>391</v>
      </c>
      <c r="C129" s="129" t="s">
        <v>463</v>
      </c>
      <c r="D129" s="129" t="s">
        <v>443</v>
      </c>
      <c r="E129" s="136" t="s">
        <v>321</v>
      </c>
      <c r="F129" s="129"/>
      <c r="G129" s="129"/>
      <c r="H129" s="132">
        <f>'Прил.12'!H129</f>
        <v>1</v>
      </c>
    </row>
    <row r="130" spans="2:8" ht="12.75" hidden="1">
      <c r="B130" s="130" t="s">
        <v>753</v>
      </c>
      <c r="C130" s="129" t="s">
        <v>463</v>
      </c>
      <c r="D130" s="129" t="s">
        <v>443</v>
      </c>
      <c r="E130" s="136" t="s">
        <v>321</v>
      </c>
      <c r="F130" s="129" t="s">
        <v>536</v>
      </c>
      <c r="G130" s="129"/>
      <c r="H130" s="132">
        <f>'Прил.12'!H130</f>
        <v>1</v>
      </c>
    </row>
    <row r="131" spans="2:8" ht="12.75" hidden="1">
      <c r="B131" s="130" t="s">
        <v>537</v>
      </c>
      <c r="C131" s="129" t="s">
        <v>463</v>
      </c>
      <c r="D131" s="129" t="s">
        <v>443</v>
      </c>
      <c r="E131" s="136" t="s">
        <v>321</v>
      </c>
      <c r="F131" s="129" t="s">
        <v>538</v>
      </c>
      <c r="G131" s="129"/>
      <c r="H131" s="132">
        <f>'Прил.12'!H131</f>
        <v>1</v>
      </c>
    </row>
    <row r="132" spans="2:8" ht="12.75" hidden="1">
      <c r="B132" s="81" t="s">
        <v>530</v>
      </c>
      <c r="C132" s="129" t="s">
        <v>463</v>
      </c>
      <c r="D132" s="129" t="s">
        <v>443</v>
      </c>
      <c r="E132" s="136" t="s">
        <v>321</v>
      </c>
      <c r="F132" s="129" t="s">
        <v>538</v>
      </c>
      <c r="G132" s="129">
        <v>2</v>
      </c>
      <c r="H132" s="132">
        <f>'Прил.12'!H132</f>
        <v>1</v>
      </c>
    </row>
    <row r="133" spans="2:8" ht="38.25" hidden="1">
      <c r="B133" s="81" t="s">
        <v>704</v>
      </c>
      <c r="C133" s="129" t="s">
        <v>463</v>
      </c>
      <c r="D133" s="129" t="s">
        <v>443</v>
      </c>
      <c r="E133" s="136" t="s">
        <v>703</v>
      </c>
      <c r="F133" s="129"/>
      <c r="G133" s="129"/>
      <c r="H133" s="132">
        <f>'Прил.12'!H133</f>
        <v>4</v>
      </c>
    </row>
    <row r="134" spans="2:8" ht="51" hidden="1">
      <c r="B134" s="130" t="s">
        <v>700</v>
      </c>
      <c r="C134" s="129" t="s">
        <v>463</v>
      </c>
      <c r="D134" s="129" t="s">
        <v>443</v>
      </c>
      <c r="E134" s="136" t="s">
        <v>693</v>
      </c>
      <c r="F134" s="129"/>
      <c r="G134" s="129"/>
      <c r="H134" s="132">
        <f>'Прил.12'!H134</f>
        <v>2</v>
      </c>
    </row>
    <row r="135" spans="2:8" ht="12.75" hidden="1">
      <c r="B135" s="130" t="s">
        <v>753</v>
      </c>
      <c r="C135" s="129" t="s">
        <v>463</v>
      </c>
      <c r="D135" s="129" t="s">
        <v>443</v>
      </c>
      <c r="E135" s="136" t="s">
        <v>693</v>
      </c>
      <c r="F135" s="129" t="s">
        <v>536</v>
      </c>
      <c r="G135" s="129"/>
      <c r="H135" s="132">
        <f>'Прил.12'!H135</f>
        <v>2</v>
      </c>
    </row>
    <row r="136" spans="2:8" ht="12.75" hidden="1">
      <c r="B136" s="130" t="s">
        <v>537</v>
      </c>
      <c r="C136" s="129" t="s">
        <v>463</v>
      </c>
      <c r="D136" s="129" t="s">
        <v>443</v>
      </c>
      <c r="E136" s="136" t="s">
        <v>693</v>
      </c>
      <c r="F136" s="129" t="s">
        <v>538</v>
      </c>
      <c r="G136" s="129"/>
      <c r="H136" s="132">
        <f>'Прил.12'!H136</f>
        <v>2</v>
      </c>
    </row>
    <row r="137" spans="2:8" ht="12.75" hidden="1">
      <c r="B137" s="81" t="s">
        <v>530</v>
      </c>
      <c r="C137" s="129" t="s">
        <v>463</v>
      </c>
      <c r="D137" s="129" t="s">
        <v>443</v>
      </c>
      <c r="E137" s="136" t="s">
        <v>693</v>
      </c>
      <c r="F137" s="129" t="s">
        <v>538</v>
      </c>
      <c r="G137" s="129">
        <v>2</v>
      </c>
      <c r="H137" s="132">
        <f>'Прил.12'!H137</f>
        <v>2</v>
      </c>
    </row>
    <row r="138" spans="2:8" ht="51" hidden="1">
      <c r="B138" s="130" t="s">
        <v>701</v>
      </c>
      <c r="C138" s="129" t="s">
        <v>463</v>
      </c>
      <c r="D138" s="129" t="s">
        <v>443</v>
      </c>
      <c r="E138" s="136" t="s">
        <v>694</v>
      </c>
      <c r="F138" s="129"/>
      <c r="G138" s="129"/>
      <c r="H138" s="132">
        <f>'Прил.12'!H138</f>
        <v>2</v>
      </c>
    </row>
    <row r="139" spans="2:8" ht="12.75" hidden="1">
      <c r="B139" s="130" t="s">
        <v>753</v>
      </c>
      <c r="C139" s="129" t="s">
        <v>463</v>
      </c>
      <c r="D139" s="129" t="s">
        <v>443</v>
      </c>
      <c r="E139" s="136" t="s">
        <v>694</v>
      </c>
      <c r="F139" s="129" t="s">
        <v>536</v>
      </c>
      <c r="G139" s="129"/>
      <c r="H139" s="132">
        <f>'Прил.12'!H139</f>
        <v>2</v>
      </c>
    </row>
    <row r="140" spans="2:8" ht="12.75" hidden="1">
      <c r="B140" s="130" t="s">
        <v>537</v>
      </c>
      <c r="C140" s="129" t="s">
        <v>463</v>
      </c>
      <c r="D140" s="129" t="s">
        <v>443</v>
      </c>
      <c r="E140" s="136" t="s">
        <v>694</v>
      </c>
      <c r="F140" s="129" t="s">
        <v>538</v>
      </c>
      <c r="G140" s="129"/>
      <c r="H140" s="132">
        <f>'Прил.12'!H140</f>
        <v>2</v>
      </c>
    </row>
    <row r="141" spans="2:8" ht="12.75" hidden="1">
      <c r="B141" s="81" t="s">
        <v>530</v>
      </c>
      <c r="C141" s="129" t="s">
        <v>463</v>
      </c>
      <c r="D141" s="129" t="s">
        <v>443</v>
      </c>
      <c r="E141" s="136" t="s">
        <v>694</v>
      </c>
      <c r="F141" s="129" t="s">
        <v>538</v>
      </c>
      <c r="G141" s="129">
        <v>2</v>
      </c>
      <c r="H141" s="132">
        <f>'Прил.12'!H141</f>
        <v>2</v>
      </c>
    </row>
    <row r="142" spans="2:8" ht="38.25" hidden="1">
      <c r="B142" s="81" t="s">
        <v>103</v>
      </c>
      <c r="C142" s="129" t="s">
        <v>463</v>
      </c>
      <c r="D142" s="129" t="s">
        <v>443</v>
      </c>
      <c r="E142" s="129" t="s">
        <v>104</v>
      </c>
      <c r="F142" s="129"/>
      <c r="G142" s="129"/>
      <c r="H142" s="132">
        <f>'Прил.12'!H142</f>
        <v>91</v>
      </c>
    </row>
    <row r="143" spans="2:8" ht="38.25" hidden="1">
      <c r="B143" s="81" t="s">
        <v>101</v>
      </c>
      <c r="C143" s="129" t="s">
        <v>463</v>
      </c>
      <c r="D143" s="129" t="s">
        <v>443</v>
      </c>
      <c r="E143" s="129" t="s">
        <v>102</v>
      </c>
      <c r="F143" s="129"/>
      <c r="G143" s="129"/>
      <c r="H143" s="132">
        <f>'Прил.12'!H143</f>
        <v>91</v>
      </c>
    </row>
    <row r="144" spans="2:8" ht="12.75" hidden="1">
      <c r="B144" s="130" t="s">
        <v>492</v>
      </c>
      <c r="C144" s="129" t="s">
        <v>463</v>
      </c>
      <c r="D144" s="129" t="s">
        <v>443</v>
      </c>
      <c r="E144" s="129" t="s">
        <v>102</v>
      </c>
      <c r="F144" s="129" t="s">
        <v>140</v>
      </c>
      <c r="G144" s="129"/>
      <c r="H144" s="132">
        <f>'Прил.12'!H144</f>
        <v>91</v>
      </c>
    </row>
    <row r="145" spans="2:8" ht="12.75" hidden="1">
      <c r="B145" s="81" t="s">
        <v>710</v>
      </c>
      <c r="C145" s="129" t="s">
        <v>463</v>
      </c>
      <c r="D145" s="129" t="s">
        <v>443</v>
      </c>
      <c r="E145" s="129" t="s">
        <v>102</v>
      </c>
      <c r="F145" s="129" t="s">
        <v>711</v>
      </c>
      <c r="G145" s="129"/>
      <c r="H145" s="132">
        <f>'Прил.12'!H145</f>
        <v>91</v>
      </c>
    </row>
    <row r="146" spans="2:8" ht="12.75" hidden="1">
      <c r="B146" s="81" t="s">
        <v>530</v>
      </c>
      <c r="C146" s="129" t="s">
        <v>463</v>
      </c>
      <c r="D146" s="129" t="s">
        <v>443</v>
      </c>
      <c r="E146" s="129" t="s">
        <v>102</v>
      </c>
      <c r="F146" s="129" t="s">
        <v>711</v>
      </c>
      <c r="G146" s="129">
        <v>2</v>
      </c>
      <c r="H146" s="132">
        <f>'Прил.12'!H146</f>
        <v>91</v>
      </c>
    </row>
    <row r="147" spans="2:8" ht="12.75">
      <c r="B147" s="69" t="s">
        <v>116</v>
      </c>
      <c r="C147" s="168" t="s">
        <v>468</v>
      </c>
      <c r="D147" s="168"/>
      <c r="E147" s="168"/>
      <c r="F147" s="168"/>
      <c r="G147" s="168"/>
      <c r="H147" s="170">
        <f>'Прил.12'!H147</f>
        <v>752.3</v>
      </c>
    </row>
    <row r="148" spans="2:8" ht="12.75" hidden="1">
      <c r="B148" s="130" t="s">
        <v>530</v>
      </c>
      <c r="C148" s="169"/>
      <c r="D148" s="169"/>
      <c r="E148" s="169"/>
      <c r="F148" s="169"/>
      <c r="G148" s="135">
        <v>2</v>
      </c>
      <c r="H148" s="132">
        <f>'Прил.12'!H148</f>
        <v>10</v>
      </c>
    </row>
    <row r="149" spans="2:8" ht="12.75" hidden="1">
      <c r="B149" s="130" t="s">
        <v>509</v>
      </c>
      <c r="C149" s="135"/>
      <c r="D149" s="135"/>
      <c r="E149" s="135"/>
      <c r="F149" s="135"/>
      <c r="G149" s="135">
        <v>4</v>
      </c>
      <c r="H149" s="132">
        <f>'Прил.12'!H149</f>
        <v>742.3</v>
      </c>
    </row>
    <row r="150" spans="2:8" ht="12.75">
      <c r="B150" s="81" t="s">
        <v>174</v>
      </c>
      <c r="C150" s="129" t="s">
        <v>468</v>
      </c>
      <c r="D150" s="129" t="s">
        <v>173</v>
      </c>
      <c r="E150" s="190"/>
      <c r="F150" s="129"/>
      <c r="G150" s="129"/>
      <c r="H150" s="132">
        <f>'Прил.12'!H150</f>
        <v>742.3</v>
      </c>
    </row>
    <row r="151" spans="2:8" ht="12.75" hidden="1">
      <c r="B151" s="130" t="s">
        <v>531</v>
      </c>
      <c r="C151" s="129" t="s">
        <v>468</v>
      </c>
      <c r="D151" s="129" t="s">
        <v>173</v>
      </c>
      <c r="E151" s="177" t="s">
        <v>69</v>
      </c>
      <c r="F151" s="168"/>
      <c r="G151" s="168"/>
      <c r="H151" s="132">
        <f>'Прил.12'!H151</f>
        <v>742.3</v>
      </c>
    </row>
    <row r="152" spans="2:8" ht="25.5" hidden="1">
      <c r="B152" s="81" t="s">
        <v>764</v>
      </c>
      <c r="C152" s="129" t="s">
        <v>468</v>
      </c>
      <c r="D152" s="129" t="s">
        <v>173</v>
      </c>
      <c r="E152" s="129" t="s">
        <v>623</v>
      </c>
      <c r="F152" s="129"/>
      <c r="G152" s="129"/>
      <c r="H152" s="132">
        <f>'Прил.12'!H152</f>
        <v>742.3</v>
      </c>
    </row>
    <row r="153" spans="2:8" ht="12.75" hidden="1">
      <c r="B153" s="130" t="s">
        <v>263</v>
      </c>
      <c r="C153" s="129" t="s">
        <v>468</v>
      </c>
      <c r="D153" s="129" t="s">
        <v>173</v>
      </c>
      <c r="E153" s="129" t="s">
        <v>623</v>
      </c>
      <c r="F153" s="129" t="s">
        <v>765</v>
      </c>
      <c r="G153" s="129"/>
      <c r="H153" s="132">
        <f>'Прил.12'!H153</f>
        <v>742.3</v>
      </c>
    </row>
    <row r="154" spans="2:8" ht="12.75" hidden="1">
      <c r="B154" s="130" t="s">
        <v>265</v>
      </c>
      <c r="C154" s="129" t="s">
        <v>468</v>
      </c>
      <c r="D154" s="129" t="s">
        <v>173</v>
      </c>
      <c r="E154" s="129" t="s">
        <v>623</v>
      </c>
      <c r="F154" s="129" t="s">
        <v>264</v>
      </c>
      <c r="G154" s="129"/>
      <c r="H154" s="132">
        <f>'Прил.12'!H154</f>
        <v>742.3</v>
      </c>
    </row>
    <row r="155" spans="2:8" ht="12.75" hidden="1">
      <c r="B155" s="81" t="s">
        <v>509</v>
      </c>
      <c r="C155" s="129" t="s">
        <v>468</v>
      </c>
      <c r="D155" s="129" t="s">
        <v>173</v>
      </c>
      <c r="E155" s="129" t="s">
        <v>623</v>
      </c>
      <c r="F155" s="129" t="s">
        <v>264</v>
      </c>
      <c r="G155" s="129" t="s">
        <v>525</v>
      </c>
      <c r="H155" s="132">
        <f>'Прил.12'!H155</f>
        <v>742.3</v>
      </c>
    </row>
    <row r="156" spans="2:8" ht="12.75">
      <c r="B156" s="81" t="s">
        <v>115</v>
      </c>
      <c r="C156" s="129" t="s">
        <v>468</v>
      </c>
      <c r="D156" s="129" t="s">
        <v>469</v>
      </c>
      <c r="E156" s="129"/>
      <c r="F156" s="129"/>
      <c r="G156" s="129"/>
      <c r="H156" s="132">
        <f>'Прил.12'!H156</f>
        <v>10</v>
      </c>
    </row>
    <row r="157" spans="2:8" ht="12.75" hidden="1">
      <c r="B157" s="130" t="s">
        <v>531</v>
      </c>
      <c r="C157" s="129" t="s">
        <v>468</v>
      </c>
      <c r="D157" s="129" t="s">
        <v>469</v>
      </c>
      <c r="E157" s="124" t="s">
        <v>69</v>
      </c>
      <c r="F157" s="129"/>
      <c r="G157" s="129"/>
      <c r="H157" s="132">
        <f>'Прил.12'!H157</f>
        <v>10</v>
      </c>
    </row>
    <row r="158" spans="2:8" ht="25.5" hidden="1">
      <c r="B158" s="81" t="s">
        <v>791</v>
      </c>
      <c r="C158" s="129" t="s">
        <v>468</v>
      </c>
      <c r="D158" s="129" t="s">
        <v>469</v>
      </c>
      <c r="E158" s="124" t="s">
        <v>6</v>
      </c>
      <c r="F158" s="129"/>
      <c r="G158" s="129"/>
      <c r="H158" s="132">
        <f>'Прил.12'!H158</f>
        <v>10</v>
      </c>
    </row>
    <row r="159" spans="2:8" ht="12.75" hidden="1">
      <c r="B159" s="130" t="s">
        <v>753</v>
      </c>
      <c r="C159" s="129" t="s">
        <v>468</v>
      </c>
      <c r="D159" s="129" t="s">
        <v>469</v>
      </c>
      <c r="E159" s="124" t="s">
        <v>6</v>
      </c>
      <c r="F159" s="129" t="s">
        <v>536</v>
      </c>
      <c r="G159" s="129"/>
      <c r="H159" s="132">
        <f>'Прил.12'!H159</f>
        <v>10</v>
      </c>
    </row>
    <row r="160" spans="2:8" ht="12.75" hidden="1">
      <c r="B160" s="130" t="s">
        <v>537</v>
      </c>
      <c r="C160" s="129" t="s">
        <v>468</v>
      </c>
      <c r="D160" s="129" t="s">
        <v>469</v>
      </c>
      <c r="E160" s="124" t="s">
        <v>6</v>
      </c>
      <c r="F160" s="129" t="s">
        <v>538</v>
      </c>
      <c r="G160" s="129"/>
      <c r="H160" s="132">
        <f>'Прил.12'!H160</f>
        <v>10</v>
      </c>
    </row>
    <row r="161" spans="2:8" ht="12.75" hidden="1">
      <c r="B161" s="81" t="s">
        <v>530</v>
      </c>
      <c r="C161" s="129" t="s">
        <v>468</v>
      </c>
      <c r="D161" s="129" t="s">
        <v>469</v>
      </c>
      <c r="E161" s="124" t="s">
        <v>6</v>
      </c>
      <c r="F161" s="129" t="s">
        <v>538</v>
      </c>
      <c r="G161" s="129">
        <v>2</v>
      </c>
      <c r="H161" s="132">
        <f>'Прил.12'!H161</f>
        <v>10</v>
      </c>
    </row>
    <row r="162" spans="2:8" ht="12.75">
      <c r="B162" s="69" t="s">
        <v>117</v>
      </c>
      <c r="C162" s="168" t="s">
        <v>470</v>
      </c>
      <c r="D162" s="168"/>
      <c r="E162" s="168"/>
      <c r="F162" s="168"/>
      <c r="G162" s="168"/>
      <c r="H162" s="170">
        <f>'Прил.12'!H162</f>
        <v>10</v>
      </c>
    </row>
    <row r="163" spans="2:8" ht="12.75" hidden="1">
      <c r="B163" s="130" t="s">
        <v>530</v>
      </c>
      <c r="C163" s="169"/>
      <c r="D163" s="169"/>
      <c r="E163" s="169"/>
      <c r="F163" s="169"/>
      <c r="G163" s="135">
        <v>2</v>
      </c>
      <c r="H163" s="132">
        <f>'Прил.12'!H163</f>
        <v>10</v>
      </c>
    </row>
    <row r="164" spans="2:8" ht="25.5">
      <c r="B164" s="81" t="s">
        <v>120</v>
      </c>
      <c r="C164" s="129" t="s">
        <v>470</v>
      </c>
      <c r="D164" s="129" t="s">
        <v>471</v>
      </c>
      <c r="E164" s="129"/>
      <c r="F164" s="129"/>
      <c r="G164" s="129"/>
      <c r="H164" s="132">
        <f>'Прил.12'!H164</f>
        <v>10</v>
      </c>
    </row>
    <row r="165" spans="2:8" ht="12.75" hidden="1">
      <c r="B165" s="130" t="s">
        <v>531</v>
      </c>
      <c r="C165" s="129" t="s">
        <v>470</v>
      </c>
      <c r="D165" s="129" t="s">
        <v>471</v>
      </c>
      <c r="E165" s="124" t="s">
        <v>69</v>
      </c>
      <c r="F165" s="129"/>
      <c r="G165" s="129"/>
      <c r="H165" s="132">
        <f>'Прил.12'!H165</f>
        <v>10</v>
      </c>
    </row>
    <row r="166" spans="2:8" ht="25.5" hidden="1">
      <c r="B166" s="81" t="s">
        <v>792</v>
      </c>
      <c r="C166" s="129" t="s">
        <v>470</v>
      </c>
      <c r="D166" s="129" t="s">
        <v>471</v>
      </c>
      <c r="E166" s="124" t="s">
        <v>7</v>
      </c>
      <c r="F166" s="129"/>
      <c r="G166" s="129"/>
      <c r="H166" s="132">
        <f>'Прил.12'!H166</f>
        <v>10</v>
      </c>
    </row>
    <row r="167" spans="2:8" ht="12.75" hidden="1">
      <c r="B167" s="130" t="s">
        <v>753</v>
      </c>
      <c r="C167" s="129" t="s">
        <v>470</v>
      </c>
      <c r="D167" s="129" t="s">
        <v>471</v>
      </c>
      <c r="E167" s="124" t="s">
        <v>7</v>
      </c>
      <c r="F167" s="129" t="s">
        <v>536</v>
      </c>
      <c r="G167" s="129"/>
      <c r="H167" s="132">
        <f>'Прил.12'!H167</f>
        <v>10</v>
      </c>
    </row>
    <row r="168" spans="2:8" ht="12.75" hidden="1">
      <c r="B168" s="130" t="s">
        <v>537</v>
      </c>
      <c r="C168" s="129" t="s">
        <v>470</v>
      </c>
      <c r="D168" s="129" t="s">
        <v>471</v>
      </c>
      <c r="E168" s="124" t="s">
        <v>7</v>
      </c>
      <c r="F168" s="129" t="s">
        <v>538</v>
      </c>
      <c r="G168" s="129"/>
      <c r="H168" s="132">
        <f>'Прил.12'!H168</f>
        <v>10</v>
      </c>
    </row>
    <row r="169" spans="2:8" ht="12.75" hidden="1">
      <c r="B169" s="81" t="s">
        <v>530</v>
      </c>
      <c r="C169" s="129" t="s">
        <v>470</v>
      </c>
      <c r="D169" s="129" t="s">
        <v>471</v>
      </c>
      <c r="E169" s="124" t="s">
        <v>7</v>
      </c>
      <c r="F169" s="129" t="s">
        <v>538</v>
      </c>
      <c r="G169" s="129">
        <v>2</v>
      </c>
      <c r="H169" s="132">
        <f>'Прил.12'!H169</f>
        <v>10</v>
      </c>
    </row>
    <row r="170" spans="2:8" ht="12.75">
      <c r="B170" s="69" t="s">
        <v>405</v>
      </c>
      <c r="C170" s="168" t="s">
        <v>472</v>
      </c>
      <c r="D170" s="168"/>
      <c r="E170" s="168"/>
      <c r="F170" s="168"/>
      <c r="G170" s="168"/>
      <c r="H170" s="170">
        <f>'Прил.12'!H170</f>
        <v>4307</v>
      </c>
    </row>
    <row r="171" spans="2:8" ht="12.75" hidden="1">
      <c r="B171" s="81" t="s">
        <v>530</v>
      </c>
      <c r="C171" s="168"/>
      <c r="D171" s="168"/>
      <c r="E171" s="168"/>
      <c r="F171" s="168"/>
      <c r="G171" s="129" t="s">
        <v>520</v>
      </c>
      <c r="H171" s="132">
        <f>'Прил.12'!H171</f>
        <v>4307</v>
      </c>
    </row>
    <row r="172" spans="2:8" ht="12.75">
      <c r="B172" s="81" t="s">
        <v>445</v>
      </c>
      <c r="C172" s="129" t="s">
        <v>472</v>
      </c>
      <c r="D172" s="129" t="s">
        <v>444</v>
      </c>
      <c r="E172" s="129"/>
      <c r="F172" s="129"/>
      <c r="G172" s="129"/>
      <c r="H172" s="132">
        <f>'Прил.12'!H172</f>
        <v>55</v>
      </c>
    </row>
    <row r="173" spans="2:8" ht="25.5" hidden="1">
      <c r="B173" s="81" t="s">
        <v>183</v>
      </c>
      <c r="C173" s="129" t="s">
        <v>472</v>
      </c>
      <c r="D173" s="129" t="s">
        <v>444</v>
      </c>
      <c r="E173" s="124" t="s">
        <v>630</v>
      </c>
      <c r="F173" s="129"/>
      <c r="G173" s="129"/>
      <c r="H173" s="132">
        <f>'Прил.12'!H173</f>
        <v>55</v>
      </c>
    </row>
    <row r="174" spans="2:8" ht="51" hidden="1">
      <c r="B174" s="81" t="s">
        <v>629</v>
      </c>
      <c r="C174" s="129" t="s">
        <v>472</v>
      </c>
      <c r="D174" s="129" t="s">
        <v>444</v>
      </c>
      <c r="E174" s="124" t="s">
        <v>628</v>
      </c>
      <c r="F174" s="129"/>
      <c r="G174" s="129"/>
      <c r="H174" s="132">
        <f>'Прил.12'!H174</f>
        <v>55</v>
      </c>
    </row>
    <row r="175" spans="2:8" ht="25.5" hidden="1">
      <c r="B175" s="81" t="s">
        <v>793</v>
      </c>
      <c r="C175" s="129" t="s">
        <v>472</v>
      </c>
      <c r="D175" s="129" t="s">
        <v>444</v>
      </c>
      <c r="E175" s="124" t="s">
        <v>628</v>
      </c>
      <c r="F175" s="129" t="s">
        <v>794</v>
      </c>
      <c r="G175" s="129"/>
      <c r="H175" s="132">
        <f>'Прил.12'!H175</f>
        <v>55</v>
      </c>
    </row>
    <row r="176" spans="2:8" ht="12.75" hidden="1">
      <c r="B176" s="81" t="s">
        <v>483</v>
      </c>
      <c r="C176" s="129" t="s">
        <v>472</v>
      </c>
      <c r="D176" s="129" t="s">
        <v>444</v>
      </c>
      <c r="E176" s="124" t="s">
        <v>628</v>
      </c>
      <c r="F176" s="129">
        <v>610</v>
      </c>
      <c r="G176" s="129"/>
      <c r="H176" s="132">
        <f>'Прил.12'!H176</f>
        <v>55</v>
      </c>
    </row>
    <row r="177" spans="2:8" ht="12.75" hidden="1">
      <c r="B177" s="81" t="s">
        <v>530</v>
      </c>
      <c r="C177" s="129" t="s">
        <v>472</v>
      </c>
      <c r="D177" s="129" t="s">
        <v>444</v>
      </c>
      <c r="E177" s="124" t="s">
        <v>628</v>
      </c>
      <c r="F177" s="129">
        <v>610</v>
      </c>
      <c r="G177" s="129">
        <v>2</v>
      </c>
      <c r="H177" s="132">
        <f>'Прил.12'!H177</f>
        <v>55</v>
      </c>
    </row>
    <row r="178" spans="2:8" ht="12.75">
      <c r="B178" s="81" t="s">
        <v>461</v>
      </c>
      <c r="C178" s="129" t="s">
        <v>472</v>
      </c>
      <c r="D178" s="129" t="s">
        <v>460</v>
      </c>
      <c r="E178" s="129"/>
      <c r="F178" s="129"/>
      <c r="G178" s="129"/>
      <c r="H178" s="132">
        <f>'Прил.12'!H178</f>
        <v>428</v>
      </c>
    </row>
    <row r="179" spans="2:8" ht="12.75" hidden="1">
      <c r="B179" s="130" t="s">
        <v>531</v>
      </c>
      <c r="C179" s="129" t="s">
        <v>472</v>
      </c>
      <c r="D179" s="129" t="s">
        <v>460</v>
      </c>
      <c r="E179" s="177" t="s">
        <v>69</v>
      </c>
      <c r="F179" s="129"/>
      <c r="G179" s="129"/>
      <c r="H179" s="132">
        <f>'Прил.12'!H179</f>
        <v>428</v>
      </c>
    </row>
    <row r="180" spans="2:8" ht="12.75" hidden="1">
      <c r="B180" s="130" t="s">
        <v>795</v>
      </c>
      <c r="C180" s="129" t="s">
        <v>472</v>
      </c>
      <c r="D180" s="129" t="s">
        <v>460</v>
      </c>
      <c r="E180" s="124" t="s">
        <v>8</v>
      </c>
      <c r="F180" s="129"/>
      <c r="G180" s="129"/>
      <c r="H180" s="132">
        <f>'Прил.12'!H180</f>
        <v>428</v>
      </c>
    </row>
    <row r="181" spans="2:8" ht="12.75" hidden="1">
      <c r="B181" s="130" t="s">
        <v>492</v>
      </c>
      <c r="C181" s="129" t="s">
        <v>472</v>
      </c>
      <c r="D181" s="129" t="s">
        <v>460</v>
      </c>
      <c r="E181" s="124" t="s">
        <v>8</v>
      </c>
      <c r="F181" s="129" t="s">
        <v>140</v>
      </c>
      <c r="G181" s="129"/>
      <c r="H181" s="132">
        <f>'Прил.12'!H181</f>
        <v>428</v>
      </c>
    </row>
    <row r="182" spans="2:8" ht="25.5" hidden="1">
      <c r="B182" s="81" t="s">
        <v>477</v>
      </c>
      <c r="C182" s="129" t="s">
        <v>472</v>
      </c>
      <c r="D182" s="129" t="s">
        <v>460</v>
      </c>
      <c r="E182" s="124" t="s">
        <v>8</v>
      </c>
      <c r="F182" s="129" t="s">
        <v>637</v>
      </c>
      <c r="G182" s="129"/>
      <c r="H182" s="132">
        <f>'Прил.12'!H182</f>
        <v>428</v>
      </c>
    </row>
    <row r="183" spans="2:8" ht="12.75" hidden="1">
      <c r="B183" s="81" t="s">
        <v>530</v>
      </c>
      <c r="C183" s="129" t="s">
        <v>472</v>
      </c>
      <c r="D183" s="129" t="s">
        <v>460</v>
      </c>
      <c r="E183" s="124" t="s">
        <v>8</v>
      </c>
      <c r="F183" s="129" t="s">
        <v>637</v>
      </c>
      <c r="G183" s="129">
        <v>2</v>
      </c>
      <c r="H183" s="132">
        <f>'Прил.12'!H183</f>
        <v>428</v>
      </c>
    </row>
    <row r="184" spans="2:8" ht="12.75">
      <c r="B184" s="81" t="s">
        <v>590</v>
      </c>
      <c r="C184" s="129" t="s">
        <v>472</v>
      </c>
      <c r="D184" s="129" t="s">
        <v>589</v>
      </c>
      <c r="E184" s="129"/>
      <c r="F184" s="129"/>
      <c r="G184" s="129"/>
      <c r="H184" s="132">
        <f>'Прил.12'!H184</f>
        <v>3824</v>
      </c>
    </row>
    <row r="185" spans="2:8" ht="38.25" hidden="1">
      <c r="B185" s="191" t="s">
        <v>242</v>
      </c>
      <c r="C185" s="129" t="s">
        <v>472</v>
      </c>
      <c r="D185" s="129" t="s">
        <v>589</v>
      </c>
      <c r="E185" s="192" t="s">
        <v>240</v>
      </c>
      <c r="F185" s="137"/>
      <c r="G185" s="129"/>
      <c r="H185" s="132">
        <f>'Прил.12'!H185</f>
        <v>3824</v>
      </c>
    </row>
    <row r="186" spans="2:8" ht="38.25" hidden="1">
      <c r="B186" s="133" t="s">
        <v>243</v>
      </c>
      <c r="C186" s="129" t="s">
        <v>472</v>
      </c>
      <c r="D186" s="129" t="s">
        <v>589</v>
      </c>
      <c r="E186" s="192" t="s">
        <v>241</v>
      </c>
      <c r="G186" s="129"/>
      <c r="H186" s="132">
        <f>'Прил.12'!H186</f>
        <v>3824</v>
      </c>
    </row>
    <row r="187" spans="2:8" ht="12.75" hidden="1">
      <c r="B187" s="130" t="s">
        <v>753</v>
      </c>
      <c r="C187" s="129" t="s">
        <v>472</v>
      </c>
      <c r="D187" s="129" t="s">
        <v>589</v>
      </c>
      <c r="E187" s="192" t="s">
        <v>241</v>
      </c>
      <c r="F187" s="129" t="s">
        <v>536</v>
      </c>
      <c r="G187" s="129"/>
      <c r="H187" s="132">
        <f>'Прил.12'!H187</f>
        <v>3824</v>
      </c>
    </row>
    <row r="188" spans="2:8" ht="12.75" hidden="1">
      <c r="B188" s="130" t="s">
        <v>537</v>
      </c>
      <c r="C188" s="129" t="s">
        <v>472</v>
      </c>
      <c r="D188" s="129" t="s">
        <v>589</v>
      </c>
      <c r="E188" s="192" t="s">
        <v>241</v>
      </c>
      <c r="F188" s="129" t="s">
        <v>538</v>
      </c>
      <c r="G188" s="129"/>
      <c r="H188" s="132">
        <f>'Прил.12'!H188</f>
        <v>3824</v>
      </c>
    </row>
    <row r="189" spans="2:8" ht="12.75" hidden="1">
      <c r="B189" s="81" t="s">
        <v>530</v>
      </c>
      <c r="C189" s="129" t="s">
        <v>472</v>
      </c>
      <c r="D189" s="129" t="s">
        <v>589</v>
      </c>
      <c r="E189" s="192" t="s">
        <v>241</v>
      </c>
      <c r="F189" s="129" t="s">
        <v>538</v>
      </c>
      <c r="G189" s="129">
        <v>2</v>
      </c>
      <c r="H189" s="132">
        <f>'Прил.12'!H189</f>
        <v>3824</v>
      </c>
    </row>
    <row r="190" spans="2:8" ht="12.75">
      <c r="B190" s="69" t="s">
        <v>406</v>
      </c>
      <c r="C190" s="168" t="s">
        <v>473</v>
      </c>
      <c r="D190" s="168"/>
      <c r="E190" s="168"/>
      <c r="F190" s="168"/>
      <c r="G190" s="168"/>
      <c r="H190" s="170">
        <f>'Прил.12'!H190</f>
        <v>289.8</v>
      </c>
    </row>
    <row r="191" spans="2:8" ht="12.75" hidden="1">
      <c r="B191" s="81" t="s">
        <v>530</v>
      </c>
      <c r="C191" s="129"/>
      <c r="D191" s="129"/>
      <c r="E191" s="129"/>
      <c r="F191" s="129"/>
      <c r="G191" s="129">
        <v>2</v>
      </c>
      <c r="H191" s="132">
        <f>'Прил.12'!H191</f>
        <v>289.8</v>
      </c>
    </row>
    <row r="192" spans="2:8" ht="12.75">
      <c r="B192" s="81" t="s">
        <v>424</v>
      </c>
      <c r="C192" s="129" t="s">
        <v>473</v>
      </c>
      <c r="D192" s="129" t="s">
        <v>423</v>
      </c>
      <c r="E192" s="129"/>
      <c r="F192" s="129"/>
      <c r="G192" s="129"/>
      <c r="H192" s="132">
        <f>'Прил.12'!H192</f>
        <v>189.8</v>
      </c>
    </row>
    <row r="193" spans="2:8" ht="12.75" hidden="1">
      <c r="B193" s="130" t="s">
        <v>531</v>
      </c>
      <c r="C193" s="129" t="s">
        <v>473</v>
      </c>
      <c r="D193" s="129" t="s">
        <v>423</v>
      </c>
      <c r="E193" s="124" t="s">
        <v>69</v>
      </c>
      <c r="F193" s="129"/>
      <c r="G193" s="129"/>
      <c r="H193" s="132">
        <f>'Прил.12'!H193</f>
        <v>189.8</v>
      </c>
    </row>
    <row r="194" spans="2:8" ht="25.5" hidden="1">
      <c r="B194" s="179" t="s">
        <v>647</v>
      </c>
      <c r="C194" s="129" t="s">
        <v>473</v>
      </c>
      <c r="D194" s="129" t="s">
        <v>423</v>
      </c>
      <c r="E194" s="124" t="s">
        <v>681</v>
      </c>
      <c r="F194" s="129"/>
      <c r="G194" s="129"/>
      <c r="H194" s="132">
        <f>'Прил.12'!H194</f>
        <v>189.8</v>
      </c>
    </row>
    <row r="195" spans="2:8" ht="12.75" hidden="1">
      <c r="B195" s="130" t="s">
        <v>753</v>
      </c>
      <c r="C195" s="129" t="s">
        <v>473</v>
      </c>
      <c r="D195" s="129" t="s">
        <v>423</v>
      </c>
      <c r="E195" s="124" t="s">
        <v>681</v>
      </c>
      <c r="F195" s="129" t="s">
        <v>536</v>
      </c>
      <c r="G195" s="193"/>
      <c r="H195" s="132">
        <f>'Прил.12'!H195</f>
        <v>189.8</v>
      </c>
    </row>
    <row r="196" spans="2:8" ht="12.75" hidden="1">
      <c r="B196" s="130" t="s">
        <v>537</v>
      </c>
      <c r="C196" s="129" t="s">
        <v>473</v>
      </c>
      <c r="D196" s="129" t="s">
        <v>423</v>
      </c>
      <c r="E196" s="124" t="s">
        <v>681</v>
      </c>
      <c r="F196" s="129" t="s">
        <v>538</v>
      </c>
      <c r="G196" s="129"/>
      <c r="H196" s="132">
        <f>'Прил.12'!H196</f>
        <v>189.8</v>
      </c>
    </row>
    <row r="197" spans="2:8" ht="12.75" hidden="1">
      <c r="B197" s="81" t="s">
        <v>530</v>
      </c>
      <c r="C197" s="129" t="s">
        <v>473</v>
      </c>
      <c r="D197" s="129" t="s">
        <v>423</v>
      </c>
      <c r="E197" s="124" t="s">
        <v>681</v>
      </c>
      <c r="F197" s="129" t="s">
        <v>538</v>
      </c>
      <c r="G197" s="129">
        <v>2</v>
      </c>
      <c r="H197" s="132">
        <f>'Прил.12'!H197</f>
        <v>189.8</v>
      </c>
    </row>
    <row r="198" spans="2:8" ht="12.75">
      <c r="B198" s="81" t="s">
        <v>446</v>
      </c>
      <c r="C198" s="129" t="s">
        <v>473</v>
      </c>
      <c r="D198" s="129" t="s">
        <v>447</v>
      </c>
      <c r="E198" s="129"/>
      <c r="F198" s="129"/>
      <c r="G198" s="129"/>
      <c r="H198" s="132">
        <f>'Прил.12'!H198</f>
        <v>100</v>
      </c>
    </row>
    <row r="199" spans="2:8" ht="12.75" hidden="1">
      <c r="B199" s="130" t="s">
        <v>531</v>
      </c>
      <c r="C199" s="129" t="s">
        <v>473</v>
      </c>
      <c r="D199" s="129" t="s">
        <v>447</v>
      </c>
      <c r="E199" s="177" t="s">
        <v>69</v>
      </c>
      <c r="F199" s="129"/>
      <c r="G199" s="129"/>
      <c r="H199" s="132">
        <f>'Прил.12'!H199</f>
        <v>100</v>
      </c>
    </row>
    <row r="200" spans="2:8" ht="25.5" hidden="1">
      <c r="B200" s="81" t="s">
        <v>575</v>
      </c>
      <c r="C200" s="129" t="s">
        <v>473</v>
      </c>
      <c r="D200" s="129" t="s">
        <v>447</v>
      </c>
      <c r="E200" s="124" t="s">
        <v>578</v>
      </c>
      <c r="F200" s="129"/>
      <c r="G200" s="129"/>
      <c r="H200" s="132">
        <f>'Прил.12'!H200</f>
        <v>100</v>
      </c>
    </row>
    <row r="201" spans="2:8" ht="12.75" hidden="1">
      <c r="B201" s="130" t="s">
        <v>753</v>
      </c>
      <c r="C201" s="129" t="s">
        <v>473</v>
      </c>
      <c r="D201" s="129" t="s">
        <v>447</v>
      </c>
      <c r="E201" s="124" t="s">
        <v>578</v>
      </c>
      <c r="F201" s="129" t="s">
        <v>536</v>
      </c>
      <c r="G201" s="129"/>
      <c r="H201" s="132">
        <f>'Прил.12'!H201</f>
        <v>100</v>
      </c>
    </row>
    <row r="202" spans="2:8" ht="12.75" hidden="1">
      <c r="B202" s="130" t="s">
        <v>537</v>
      </c>
      <c r="C202" s="129" t="s">
        <v>473</v>
      </c>
      <c r="D202" s="129" t="s">
        <v>447</v>
      </c>
      <c r="E202" s="124" t="s">
        <v>578</v>
      </c>
      <c r="F202" s="129" t="s">
        <v>538</v>
      </c>
      <c r="G202" s="129"/>
      <c r="H202" s="132">
        <f>'Прил.12'!H202</f>
        <v>100</v>
      </c>
    </row>
    <row r="203" spans="2:8" ht="12.75" hidden="1">
      <c r="B203" s="81" t="s">
        <v>530</v>
      </c>
      <c r="C203" s="129" t="s">
        <v>473</v>
      </c>
      <c r="D203" s="129" t="s">
        <v>447</v>
      </c>
      <c r="E203" s="124" t="s">
        <v>578</v>
      </c>
      <c r="F203" s="129" t="s">
        <v>538</v>
      </c>
      <c r="G203" s="129">
        <v>2</v>
      </c>
      <c r="H203" s="132">
        <f>'Прил.12'!H203</f>
        <v>100</v>
      </c>
    </row>
    <row r="204" spans="2:8" ht="12.75">
      <c r="B204" s="69" t="s">
        <v>407</v>
      </c>
      <c r="C204" s="168" t="s">
        <v>474</v>
      </c>
      <c r="D204" s="168"/>
      <c r="E204" s="168"/>
      <c r="F204" s="168"/>
      <c r="G204" s="168"/>
      <c r="H204" s="170">
        <f>'Прил.12'!H204</f>
        <v>122476.80000000002</v>
      </c>
    </row>
    <row r="205" spans="2:8" ht="12.75" hidden="1">
      <c r="B205" s="130" t="s">
        <v>530</v>
      </c>
      <c r="C205" s="135"/>
      <c r="D205" s="135"/>
      <c r="E205" s="135"/>
      <c r="F205" s="135"/>
      <c r="G205" s="135">
        <v>2</v>
      </c>
      <c r="H205" s="132">
        <f>'Прил.12'!H205</f>
        <v>48839.700000000004</v>
      </c>
    </row>
    <row r="206" spans="2:8" ht="12.75" hidden="1">
      <c r="B206" s="130" t="s">
        <v>508</v>
      </c>
      <c r="C206" s="135"/>
      <c r="D206" s="135"/>
      <c r="E206" s="135"/>
      <c r="F206" s="135"/>
      <c r="G206" s="135">
        <v>3</v>
      </c>
      <c r="H206" s="132">
        <f>'Прил.12'!H206</f>
        <v>73637.1</v>
      </c>
    </row>
    <row r="207" spans="2:8" ht="12.75">
      <c r="B207" s="81" t="s">
        <v>408</v>
      </c>
      <c r="C207" s="129" t="s">
        <v>474</v>
      </c>
      <c r="D207" s="129" t="s">
        <v>475</v>
      </c>
      <c r="E207" s="168"/>
      <c r="F207" s="168"/>
      <c r="G207" s="168"/>
      <c r="H207" s="132">
        <f>'Прил.12'!H207</f>
        <v>23380.5</v>
      </c>
    </row>
    <row r="208" spans="2:8" ht="25.5" hidden="1">
      <c r="B208" s="133" t="s">
        <v>323</v>
      </c>
      <c r="C208" s="129" t="s">
        <v>474</v>
      </c>
      <c r="D208" s="129" t="s">
        <v>475</v>
      </c>
      <c r="E208" s="136" t="s">
        <v>322</v>
      </c>
      <c r="F208" s="129"/>
      <c r="G208" s="129"/>
      <c r="H208" s="132">
        <f>'Прил.12'!H208</f>
        <v>23380.5</v>
      </c>
    </row>
    <row r="209" spans="2:8" ht="38.25" hidden="1">
      <c r="B209" s="133" t="s">
        <v>324</v>
      </c>
      <c r="C209" s="129" t="s">
        <v>474</v>
      </c>
      <c r="D209" s="129" t="s">
        <v>475</v>
      </c>
      <c r="E209" s="136" t="s">
        <v>325</v>
      </c>
      <c r="F209" s="129"/>
      <c r="G209" s="129"/>
      <c r="H209" s="132">
        <f>'Прил.12'!H209</f>
        <v>23380.5</v>
      </c>
    </row>
    <row r="210" spans="2:8" ht="51" hidden="1">
      <c r="B210" s="133" t="s">
        <v>314</v>
      </c>
      <c r="C210" s="129" t="s">
        <v>474</v>
      </c>
      <c r="D210" s="129" t="s">
        <v>475</v>
      </c>
      <c r="E210" s="136" t="s">
        <v>318</v>
      </c>
      <c r="F210" s="129"/>
      <c r="G210" s="129"/>
      <c r="H210" s="132">
        <f>'Прил.12'!H210</f>
        <v>2430.6</v>
      </c>
    </row>
    <row r="211" spans="2:8" ht="18" customHeight="1" hidden="1">
      <c r="B211" s="81" t="s">
        <v>793</v>
      </c>
      <c r="C211" s="129" t="s">
        <v>474</v>
      </c>
      <c r="D211" s="129" t="s">
        <v>475</v>
      </c>
      <c r="E211" s="136" t="s">
        <v>318</v>
      </c>
      <c r="F211" s="129" t="s">
        <v>794</v>
      </c>
      <c r="G211" s="129"/>
      <c r="H211" s="132">
        <f>'Прил.12'!H211</f>
        <v>2430.6</v>
      </c>
    </row>
    <row r="212" spans="2:9" ht="12.75" hidden="1">
      <c r="B212" s="81" t="s">
        <v>483</v>
      </c>
      <c r="C212" s="129" t="s">
        <v>474</v>
      </c>
      <c r="D212" s="129" t="s">
        <v>475</v>
      </c>
      <c r="E212" s="136" t="s">
        <v>318</v>
      </c>
      <c r="F212" s="129">
        <v>610</v>
      </c>
      <c r="G212" s="129"/>
      <c r="H212" s="132">
        <f>'Прил.12'!H212</f>
        <v>2430.6</v>
      </c>
      <c r="I212" s="171"/>
    </row>
    <row r="213" spans="2:8" ht="12.75" hidden="1">
      <c r="B213" s="81" t="s">
        <v>530</v>
      </c>
      <c r="C213" s="129" t="s">
        <v>474</v>
      </c>
      <c r="D213" s="129" t="s">
        <v>475</v>
      </c>
      <c r="E213" s="136" t="s">
        <v>318</v>
      </c>
      <c r="F213" s="129">
        <v>610</v>
      </c>
      <c r="G213" s="129">
        <v>2</v>
      </c>
      <c r="H213" s="132">
        <f>'Прил.12'!H213</f>
        <v>2430.6</v>
      </c>
    </row>
    <row r="214" spans="2:8" ht="110.25" customHeight="1" hidden="1">
      <c r="B214" s="133" t="s">
        <v>808</v>
      </c>
      <c r="C214" s="129" t="s">
        <v>474</v>
      </c>
      <c r="D214" s="129" t="s">
        <v>475</v>
      </c>
      <c r="E214" s="136" t="s">
        <v>807</v>
      </c>
      <c r="F214" s="129"/>
      <c r="G214" s="129"/>
      <c r="H214" s="132">
        <f>'Прил.12'!H214</f>
        <v>82.2</v>
      </c>
    </row>
    <row r="215" spans="2:8" ht="25.5" hidden="1">
      <c r="B215" s="81" t="s">
        <v>793</v>
      </c>
      <c r="C215" s="129" t="s">
        <v>474</v>
      </c>
      <c r="D215" s="129" t="s">
        <v>475</v>
      </c>
      <c r="E215" s="136" t="s">
        <v>807</v>
      </c>
      <c r="F215" s="129" t="s">
        <v>794</v>
      </c>
      <c r="G215" s="129"/>
      <c r="H215" s="132">
        <f>'Прил.12'!H215</f>
        <v>82.2</v>
      </c>
    </row>
    <row r="216" spans="2:8" ht="12.75" hidden="1">
      <c r="B216" s="81" t="s">
        <v>483</v>
      </c>
      <c r="C216" s="129" t="s">
        <v>474</v>
      </c>
      <c r="D216" s="129" t="s">
        <v>475</v>
      </c>
      <c r="E216" s="136" t="s">
        <v>807</v>
      </c>
      <c r="F216" s="129">
        <v>610</v>
      </c>
      <c r="G216" s="129"/>
      <c r="H216" s="132">
        <f>'Прил.12'!H216</f>
        <v>82.2</v>
      </c>
    </row>
    <row r="217" spans="2:8" ht="12.75" hidden="1">
      <c r="B217" s="81" t="s">
        <v>508</v>
      </c>
      <c r="C217" s="129" t="s">
        <v>474</v>
      </c>
      <c r="D217" s="129" t="s">
        <v>475</v>
      </c>
      <c r="E217" s="136" t="s">
        <v>807</v>
      </c>
      <c r="F217" s="129">
        <v>610</v>
      </c>
      <c r="G217" s="129" t="s">
        <v>78</v>
      </c>
      <c r="H217" s="132">
        <f>'Прил.12'!H217</f>
        <v>82.2</v>
      </c>
    </row>
    <row r="218" spans="2:8" ht="51" hidden="1">
      <c r="B218" s="133" t="s">
        <v>315</v>
      </c>
      <c r="C218" s="129" t="s">
        <v>474</v>
      </c>
      <c r="D218" s="129" t="s">
        <v>475</v>
      </c>
      <c r="E218" s="136" t="s">
        <v>319</v>
      </c>
      <c r="F218" s="129"/>
      <c r="G218" s="129"/>
      <c r="H218" s="132">
        <f>'Прил.12'!H218</f>
        <v>1638.5</v>
      </c>
    </row>
    <row r="219" spans="2:8" ht="25.5" hidden="1">
      <c r="B219" s="81" t="s">
        <v>793</v>
      </c>
      <c r="C219" s="129" t="s">
        <v>474</v>
      </c>
      <c r="D219" s="129" t="s">
        <v>475</v>
      </c>
      <c r="E219" s="136" t="s">
        <v>319</v>
      </c>
      <c r="F219" s="129" t="s">
        <v>794</v>
      </c>
      <c r="G219" s="129"/>
      <c r="H219" s="132">
        <f>'Прил.12'!H219</f>
        <v>1638.5</v>
      </c>
    </row>
    <row r="220" spans="2:8" ht="12.75" hidden="1">
      <c r="B220" s="81" t="s">
        <v>483</v>
      </c>
      <c r="C220" s="129" t="s">
        <v>474</v>
      </c>
      <c r="D220" s="129" t="s">
        <v>475</v>
      </c>
      <c r="E220" s="136" t="s">
        <v>319</v>
      </c>
      <c r="F220" s="129">
        <v>610</v>
      </c>
      <c r="G220" s="129"/>
      <c r="H220" s="132">
        <f>'Прил.12'!H220</f>
        <v>1638.5</v>
      </c>
    </row>
    <row r="221" spans="2:8" ht="12.75" hidden="1">
      <c r="B221" s="81" t="s">
        <v>530</v>
      </c>
      <c r="C221" s="129" t="s">
        <v>474</v>
      </c>
      <c r="D221" s="129" t="s">
        <v>475</v>
      </c>
      <c r="E221" s="136" t="s">
        <v>319</v>
      </c>
      <c r="F221" s="129">
        <v>610</v>
      </c>
      <c r="G221" s="129">
        <v>2</v>
      </c>
      <c r="H221" s="132">
        <f>'Прил.12'!H221</f>
        <v>1638.5</v>
      </c>
    </row>
    <row r="222" spans="2:8" ht="63.75" hidden="1">
      <c r="B222" s="133" t="s">
        <v>316</v>
      </c>
      <c r="C222" s="129" t="s">
        <v>474</v>
      </c>
      <c r="D222" s="129" t="s">
        <v>475</v>
      </c>
      <c r="E222" s="136" t="s">
        <v>320</v>
      </c>
      <c r="F222" s="129"/>
      <c r="G222" s="129"/>
      <c r="H222" s="132">
        <f>'Прил.12'!H222</f>
        <v>1023.7</v>
      </c>
    </row>
    <row r="223" spans="2:8" ht="25.5" hidden="1">
      <c r="B223" s="81" t="s">
        <v>793</v>
      </c>
      <c r="C223" s="129" t="s">
        <v>474</v>
      </c>
      <c r="D223" s="129" t="s">
        <v>475</v>
      </c>
      <c r="E223" s="136" t="s">
        <v>320</v>
      </c>
      <c r="F223" s="129" t="s">
        <v>794</v>
      </c>
      <c r="G223" s="129"/>
      <c r="H223" s="132">
        <f>'Прил.12'!H223</f>
        <v>1023.7</v>
      </c>
    </row>
    <row r="224" spans="2:8" ht="12.75" hidden="1">
      <c r="B224" s="81" t="s">
        <v>483</v>
      </c>
      <c r="C224" s="129" t="s">
        <v>474</v>
      </c>
      <c r="D224" s="129" t="s">
        <v>475</v>
      </c>
      <c r="E224" s="136" t="s">
        <v>320</v>
      </c>
      <c r="F224" s="129">
        <v>610</v>
      </c>
      <c r="G224" s="129"/>
      <c r="H224" s="132">
        <f>'Прил.12'!H224</f>
        <v>1023.7</v>
      </c>
    </row>
    <row r="225" spans="2:8" ht="12.75" hidden="1">
      <c r="B225" s="81" t="s">
        <v>530</v>
      </c>
      <c r="C225" s="129" t="s">
        <v>474</v>
      </c>
      <c r="D225" s="129" t="s">
        <v>475</v>
      </c>
      <c r="E225" s="136" t="s">
        <v>320</v>
      </c>
      <c r="F225" s="129">
        <v>610</v>
      </c>
      <c r="G225" s="129">
        <v>2</v>
      </c>
      <c r="H225" s="132">
        <f>'Прил.12'!H225</f>
        <v>1023.7</v>
      </c>
    </row>
    <row r="226" spans="2:8" ht="102" hidden="1">
      <c r="B226" s="133" t="s">
        <v>884</v>
      </c>
      <c r="C226" s="129" t="s">
        <v>474</v>
      </c>
      <c r="D226" s="129" t="s">
        <v>475</v>
      </c>
      <c r="E226" s="136" t="s">
        <v>317</v>
      </c>
      <c r="F226" s="129"/>
      <c r="G226" s="129"/>
      <c r="H226" s="132">
        <f>'Прил.12'!H226</f>
        <v>10800</v>
      </c>
    </row>
    <row r="227" spans="2:8" ht="25.5" hidden="1">
      <c r="B227" s="81" t="s">
        <v>793</v>
      </c>
      <c r="C227" s="129" t="s">
        <v>474</v>
      </c>
      <c r="D227" s="129" t="s">
        <v>475</v>
      </c>
      <c r="E227" s="136" t="s">
        <v>317</v>
      </c>
      <c r="F227" s="129" t="s">
        <v>794</v>
      </c>
      <c r="G227" s="129"/>
      <c r="H227" s="132">
        <f>'Прил.12'!H227</f>
        <v>10800</v>
      </c>
    </row>
    <row r="228" spans="2:8" ht="12.75" hidden="1">
      <c r="B228" s="81" t="s">
        <v>483</v>
      </c>
      <c r="C228" s="129" t="s">
        <v>474</v>
      </c>
      <c r="D228" s="129" t="s">
        <v>475</v>
      </c>
      <c r="E228" s="136" t="s">
        <v>317</v>
      </c>
      <c r="F228" s="129">
        <v>610</v>
      </c>
      <c r="G228" s="129"/>
      <c r="H228" s="132">
        <f>'Прил.12'!H228</f>
        <v>10800</v>
      </c>
    </row>
    <row r="229" spans="2:8" ht="12.75" hidden="1">
      <c r="B229" s="133" t="s">
        <v>508</v>
      </c>
      <c r="C229" s="129" t="s">
        <v>474</v>
      </c>
      <c r="D229" s="129" t="s">
        <v>475</v>
      </c>
      <c r="E229" s="136" t="s">
        <v>317</v>
      </c>
      <c r="F229" s="129">
        <v>610</v>
      </c>
      <c r="G229" s="129" t="s">
        <v>78</v>
      </c>
      <c r="H229" s="132">
        <f>'Прил.12'!H229</f>
        <v>10800</v>
      </c>
    </row>
    <row r="230" spans="2:8" ht="38.25" hidden="1">
      <c r="B230" s="133" t="s">
        <v>391</v>
      </c>
      <c r="C230" s="129" t="s">
        <v>474</v>
      </c>
      <c r="D230" s="129" t="s">
        <v>475</v>
      </c>
      <c r="E230" s="136" t="s">
        <v>321</v>
      </c>
      <c r="F230" s="129"/>
      <c r="G230" s="129"/>
      <c r="H230" s="132">
        <f>'Прил.12'!H230</f>
        <v>7405.5</v>
      </c>
    </row>
    <row r="231" spans="2:8" ht="25.5" hidden="1">
      <c r="B231" s="81" t="s">
        <v>793</v>
      </c>
      <c r="C231" s="129" t="s">
        <v>474</v>
      </c>
      <c r="D231" s="129" t="s">
        <v>475</v>
      </c>
      <c r="E231" s="136" t="s">
        <v>321</v>
      </c>
      <c r="F231" s="129" t="s">
        <v>794</v>
      </c>
      <c r="G231" s="129"/>
      <c r="H231" s="132">
        <f>'Прил.12'!H231</f>
        <v>7405.5</v>
      </c>
    </row>
    <row r="232" spans="2:8" ht="12.75" hidden="1">
      <c r="B232" s="81" t="s">
        <v>483</v>
      </c>
      <c r="C232" s="129" t="s">
        <v>474</v>
      </c>
      <c r="D232" s="129" t="s">
        <v>475</v>
      </c>
      <c r="E232" s="136" t="s">
        <v>321</v>
      </c>
      <c r="F232" s="129">
        <v>610</v>
      </c>
      <c r="G232" s="129"/>
      <c r="H232" s="132">
        <f>'Прил.12'!H232</f>
        <v>7405.5</v>
      </c>
    </row>
    <row r="233" spans="2:8" ht="12.75" hidden="1">
      <c r="B233" s="81" t="s">
        <v>530</v>
      </c>
      <c r="C233" s="129" t="s">
        <v>474</v>
      </c>
      <c r="D233" s="129" t="s">
        <v>475</v>
      </c>
      <c r="E233" s="136" t="s">
        <v>321</v>
      </c>
      <c r="F233" s="129">
        <v>610</v>
      </c>
      <c r="G233" s="129">
        <v>2</v>
      </c>
      <c r="H233" s="132">
        <f>'Прил.12'!H233</f>
        <v>7405.5</v>
      </c>
    </row>
    <row r="234" spans="2:10" ht="12.75">
      <c r="B234" s="81" t="s">
        <v>409</v>
      </c>
      <c r="C234" s="129" t="s">
        <v>474</v>
      </c>
      <c r="D234" s="129" t="s">
        <v>495</v>
      </c>
      <c r="E234" s="129"/>
      <c r="F234" s="129"/>
      <c r="G234" s="129"/>
      <c r="H234" s="132">
        <f>'Прил.12'!H234</f>
        <v>96576.90000000001</v>
      </c>
      <c r="J234" s="171"/>
    </row>
    <row r="235" spans="2:8" ht="12.75" hidden="1">
      <c r="B235" s="130" t="s">
        <v>531</v>
      </c>
      <c r="C235" s="129" t="s">
        <v>474</v>
      </c>
      <c r="D235" s="129" t="s">
        <v>495</v>
      </c>
      <c r="E235" s="129" t="s">
        <v>69</v>
      </c>
      <c r="F235" s="129"/>
      <c r="G235" s="129"/>
      <c r="H235" s="132">
        <f>'Прил.12'!H235</f>
        <v>5132.3</v>
      </c>
    </row>
    <row r="236" spans="2:8" ht="25.5" hidden="1">
      <c r="B236" s="81" t="s">
        <v>10</v>
      </c>
      <c r="C236" s="129" t="s">
        <v>474</v>
      </c>
      <c r="D236" s="129" t="s">
        <v>495</v>
      </c>
      <c r="E236" s="124" t="s">
        <v>9</v>
      </c>
      <c r="F236" s="135"/>
      <c r="G236" s="129"/>
      <c r="H236" s="132">
        <f>'Прил.12'!H236</f>
        <v>5132.3</v>
      </c>
    </row>
    <row r="237" spans="2:8" ht="25.5" hidden="1">
      <c r="B237" s="81" t="s">
        <v>793</v>
      </c>
      <c r="C237" s="129" t="s">
        <v>474</v>
      </c>
      <c r="D237" s="129" t="s">
        <v>495</v>
      </c>
      <c r="E237" s="124" t="s">
        <v>9</v>
      </c>
      <c r="F237" s="129" t="s">
        <v>794</v>
      </c>
      <c r="G237" s="129"/>
      <c r="H237" s="132">
        <f>'Прил.12'!H237</f>
        <v>5132.3</v>
      </c>
    </row>
    <row r="238" spans="2:8" ht="12.75" hidden="1">
      <c r="B238" s="81" t="s">
        <v>483</v>
      </c>
      <c r="C238" s="129" t="s">
        <v>474</v>
      </c>
      <c r="D238" s="129" t="s">
        <v>495</v>
      </c>
      <c r="E238" s="124" t="s">
        <v>9</v>
      </c>
      <c r="F238" s="129">
        <v>610</v>
      </c>
      <c r="G238" s="129"/>
      <c r="H238" s="132">
        <f>'Прил.12'!H238</f>
        <v>5132.3</v>
      </c>
    </row>
    <row r="239" spans="2:8" ht="12.75" hidden="1">
      <c r="B239" s="81" t="s">
        <v>530</v>
      </c>
      <c r="C239" s="129" t="s">
        <v>474</v>
      </c>
      <c r="D239" s="129" t="s">
        <v>495</v>
      </c>
      <c r="E239" s="124" t="s">
        <v>9</v>
      </c>
      <c r="F239" s="129">
        <v>610</v>
      </c>
      <c r="G239" s="129">
        <v>2</v>
      </c>
      <c r="H239" s="132">
        <f>'Прил.12'!H239</f>
        <v>5132.3</v>
      </c>
    </row>
    <row r="240" spans="2:8" ht="12.75" hidden="1">
      <c r="B240" s="175" t="s">
        <v>648</v>
      </c>
      <c r="C240" s="129" t="s">
        <v>474</v>
      </c>
      <c r="D240" s="129" t="s">
        <v>495</v>
      </c>
      <c r="E240" s="124" t="s">
        <v>26</v>
      </c>
      <c r="F240" s="129"/>
      <c r="G240" s="129"/>
      <c r="H240" s="132">
        <f>'Прил.12'!H240</f>
        <v>68.1</v>
      </c>
    </row>
    <row r="241" spans="2:8" ht="29.25" customHeight="1" hidden="1">
      <c r="B241" s="133" t="s">
        <v>667</v>
      </c>
      <c r="C241" s="129" t="s">
        <v>474</v>
      </c>
      <c r="D241" s="129" t="s">
        <v>495</v>
      </c>
      <c r="E241" s="124" t="s">
        <v>27</v>
      </c>
      <c r="F241" s="135"/>
      <c r="G241" s="129"/>
      <c r="H241" s="132">
        <f>'Прил.12'!H241</f>
        <v>68.1</v>
      </c>
    </row>
    <row r="242" spans="2:8" ht="51" hidden="1">
      <c r="B242" s="133" t="s">
        <v>25</v>
      </c>
      <c r="C242" s="129" t="s">
        <v>474</v>
      </c>
      <c r="D242" s="129" t="s">
        <v>495</v>
      </c>
      <c r="E242" s="124" t="s">
        <v>11</v>
      </c>
      <c r="F242" s="135"/>
      <c r="G242" s="129"/>
      <c r="H242" s="132">
        <f>'Прил.12'!H242</f>
        <v>27.8</v>
      </c>
    </row>
    <row r="243" spans="2:8" ht="25.5" hidden="1">
      <c r="B243" s="81" t="s">
        <v>793</v>
      </c>
      <c r="C243" s="129" t="s">
        <v>474</v>
      </c>
      <c r="D243" s="129" t="s">
        <v>495</v>
      </c>
      <c r="E243" s="124" t="s">
        <v>11</v>
      </c>
      <c r="F243" s="135">
        <v>600</v>
      </c>
      <c r="G243" s="129"/>
      <c r="H243" s="132">
        <f>'Прил.12'!H243</f>
        <v>27.8</v>
      </c>
    </row>
    <row r="244" spans="2:8" ht="12.75" hidden="1">
      <c r="B244" s="81" t="s">
        <v>483</v>
      </c>
      <c r="C244" s="129" t="s">
        <v>474</v>
      </c>
      <c r="D244" s="129" t="s">
        <v>495</v>
      </c>
      <c r="E244" s="124" t="s">
        <v>11</v>
      </c>
      <c r="F244" s="135">
        <v>610</v>
      </c>
      <c r="G244" s="129"/>
      <c r="H244" s="132">
        <f>'Прил.12'!H244</f>
        <v>27.8</v>
      </c>
    </row>
    <row r="245" spans="2:8" ht="12.75" hidden="1">
      <c r="B245" s="81" t="s">
        <v>530</v>
      </c>
      <c r="C245" s="129" t="s">
        <v>474</v>
      </c>
      <c r="D245" s="129" t="s">
        <v>495</v>
      </c>
      <c r="E245" s="124" t="s">
        <v>11</v>
      </c>
      <c r="F245" s="135">
        <v>610</v>
      </c>
      <c r="G245" s="129" t="s">
        <v>520</v>
      </c>
      <c r="H245" s="132">
        <f>'Прил.12'!H245</f>
        <v>27.8</v>
      </c>
    </row>
    <row r="246" spans="2:8" ht="76.5" hidden="1">
      <c r="B246" s="133" t="s">
        <v>662</v>
      </c>
      <c r="C246" s="129" t="s">
        <v>474</v>
      </c>
      <c r="D246" s="129" t="s">
        <v>495</v>
      </c>
      <c r="E246" s="124" t="s">
        <v>28</v>
      </c>
      <c r="F246" s="135"/>
      <c r="G246" s="129"/>
      <c r="H246" s="132">
        <f>'Прил.12'!H246</f>
        <v>6.8</v>
      </c>
    </row>
    <row r="247" spans="2:8" ht="21" customHeight="1" hidden="1">
      <c r="B247" s="81" t="s">
        <v>793</v>
      </c>
      <c r="C247" s="129" t="s">
        <v>474</v>
      </c>
      <c r="D247" s="129" t="s">
        <v>495</v>
      </c>
      <c r="E247" s="124" t="s">
        <v>28</v>
      </c>
      <c r="F247" s="135">
        <v>600</v>
      </c>
      <c r="G247" s="129"/>
      <c r="H247" s="132">
        <f>'Прил.12'!H247</f>
        <v>6.8</v>
      </c>
    </row>
    <row r="248" spans="2:8" ht="12.75" hidden="1">
      <c r="B248" s="81" t="s">
        <v>483</v>
      </c>
      <c r="C248" s="129" t="s">
        <v>474</v>
      </c>
      <c r="D248" s="129" t="s">
        <v>495</v>
      </c>
      <c r="E248" s="124" t="s">
        <v>28</v>
      </c>
      <c r="F248" s="135">
        <v>610</v>
      </c>
      <c r="G248" s="129"/>
      <c r="H248" s="132">
        <f>'Прил.12'!H248</f>
        <v>6.8</v>
      </c>
    </row>
    <row r="249" spans="2:8" ht="12.75" hidden="1">
      <c r="B249" s="81" t="s">
        <v>530</v>
      </c>
      <c r="C249" s="129" t="s">
        <v>474</v>
      </c>
      <c r="D249" s="129" t="s">
        <v>495</v>
      </c>
      <c r="E249" s="124" t="s">
        <v>28</v>
      </c>
      <c r="F249" s="135">
        <v>610</v>
      </c>
      <c r="G249" s="129" t="s">
        <v>520</v>
      </c>
      <c r="H249" s="132">
        <f>'Прил.12'!H249</f>
        <v>6.8</v>
      </c>
    </row>
    <row r="250" spans="2:8" ht="43.5" customHeight="1" hidden="1">
      <c r="B250" s="133" t="s">
        <v>286</v>
      </c>
      <c r="C250" s="129" t="s">
        <v>474</v>
      </c>
      <c r="D250" s="129" t="s">
        <v>495</v>
      </c>
      <c r="E250" s="124" t="s">
        <v>663</v>
      </c>
      <c r="F250" s="135"/>
      <c r="G250" s="129"/>
      <c r="H250" s="132">
        <f>'Прил.12'!H250</f>
        <v>33.5</v>
      </c>
    </row>
    <row r="251" spans="2:8" ht="25.5" hidden="1">
      <c r="B251" s="81" t="s">
        <v>793</v>
      </c>
      <c r="C251" s="129" t="s">
        <v>474</v>
      </c>
      <c r="D251" s="129" t="s">
        <v>495</v>
      </c>
      <c r="E251" s="124" t="s">
        <v>663</v>
      </c>
      <c r="F251" s="135">
        <v>600</v>
      </c>
      <c r="G251" s="129"/>
      <c r="H251" s="132">
        <f>'Прил.12'!H251</f>
        <v>33.5</v>
      </c>
    </row>
    <row r="252" spans="2:8" ht="12.75" hidden="1">
      <c r="B252" s="81" t="s">
        <v>483</v>
      </c>
      <c r="C252" s="129" t="s">
        <v>474</v>
      </c>
      <c r="D252" s="129" t="s">
        <v>495</v>
      </c>
      <c r="E252" s="124" t="s">
        <v>663</v>
      </c>
      <c r="F252" s="135">
        <v>610</v>
      </c>
      <c r="G252" s="129"/>
      <c r="H252" s="132">
        <f>'Прил.12'!H252</f>
        <v>33.5</v>
      </c>
    </row>
    <row r="253" spans="2:8" ht="12.75" hidden="1">
      <c r="B253" s="81" t="s">
        <v>530</v>
      </c>
      <c r="C253" s="129" t="s">
        <v>474</v>
      </c>
      <c r="D253" s="129" t="s">
        <v>495</v>
      </c>
      <c r="E253" s="124" t="s">
        <v>663</v>
      </c>
      <c r="F253" s="135">
        <v>610</v>
      </c>
      <c r="G253" s="129" t="s">
        <v>520</v>
      </c>
      <c r="H253" s="132">
        <f>'Прил.12'!H253</f>
        <v>33.5</v>
      </c>
    </row>
    <row r="254" spans="2:8" ht="25.5" hidden="1">
      <c r="B254" s="133" t="s">
        <v>323</v>
      </c>
      <c r="C254" s="129" t="s">
        <v>474</v>
      </c>
      <c r="D254" s="129" t="s">
        <v>495</v>
      </c>
      <c r="E254" s="136" t="s">
        <v>322</v>
      </c>
      <c r="F254" s="129"/>
      <c r="G254" s="129"/>
      <c r="H254" s="132">
        <f>'Прил.12'!H254</f>
        <v>91376.50000000001</v>
      </c>
    </row>
    <row r="255" spans="2:8" ht="31.5" customHeight="1" hidden="1">
      <c r="B255" s="81" t="s">
        <v>704</v>
      </c>
      <c r="C255" s="129" t="s">
        <v>474</v>
      </c>
      <c r="D255" s="129" t="s">
        <v>495</v>
      </c>
      <c r="E255" s="136" t="s">
        <v>703</v>
      </c>
      <c r="F255" s="129"/>
      <c r="G255" s="129"/>
      <c r="H255" s="132">
        <f>'Прил.12'!H255</f>
        <v>88484.40000000001</v>
      </c>
    </row>
    <row r="256" spans="2:8" ht="55.5" customHeight="1" hidden="1">
      <c r="B256" s="130" t="s">
        <v>699</v>
      </c>
      <c r="C256" s="129" t="s">
        <v>474</v>
      </c>
      <c r="D256" s="129" t="s">
        <v>495</v>
      </c>
      <c r="E256" s="136" t="s">
        <v>692</v>
      </c>
      <c r="F256" s="129"/>
      <c r="G256" s="129"/>
      <c r="H256" s="132">
        <f>'Прил.12'!H256</f>
        <v>28</v>
      </c>
    </row>
    <row r="257" spans="2:8" ht="19.5" customHeight="1" hidden="1">
      <c r="B257" s="81" t="s">
        <v>793</v>
      </c>
      <c r="C257" s="129" t="s">
        <v>474</v>
      </c>
      <c r="D257" s="129" t="s">
        <v>495</v>
      </c>
      <c r="E257" s="136" t="s">
        <v>692</v>
      </c>
      <c r="F257" s="129" t="s">
        <v>794</v>
      </c>
      <c r="G257" s="129"/>
      <c r="H257" s="132">
        <f>'Прил.12'!H257</f>
        <v>28</v>
      </c>
    </row>
    <row r="258" spans="2:8" ht="12.75" hidden="1">
      <c r="B258" s="81" t="s">
        <v>483</v>
      </c>
      <c r="C258" s="129" t="s">
        <v>474</v>
      </c>
      <c r="D258" s="129" t="s">
        <v>495</v>
      </c>
      <c r="E258" s="136" t="s">
        <v>692</v>
      </c>
      <c r="F258" s="129">
        <v>610</v>
      </c>
      <c r="G258" s="129"/>
      <c r="H258" s="132">
        <f>'Прил.12'!H258</f>
        <v>28</v>
      </c>
    </row>
    <row r="259" spans="2:8" ht="12.75" hidden="1">
      <c r="B259" s="81" t="s">
        <v>530</v>
      </c>
      <c r="C259" s="129" t="s">
        <v>474</v>
      </c>
      <c r="D259" s="129" t="s">
        <v>495</v>
      </c>
      <c r="E259" s="136" t="s">
        <v>692</v>
      </c>
      <c r="F259" s="129">
        <v>610</v>
      </c>
      <c r="G259" s="129">
        <v>2</v>
      </c>
      <c r="H259" s="132">
        <f>'Прил.12'!H259</f>
        <v>28</v>
      </c>
    </row>
    <row r="260" spans="2:8" ht="51" hidden="1">
      <c r="B260" s="130" t="s">
        <v>696</v>
      </c>
      <c r="C260" s="129" t="s">
        <v>474</v>
      </c>
      <c r="D260" s="129" t="s">
        <v>495</v>
      </c>
      <c r="E260" s="136" t="s">
        <v>688</v>
      </c>
      <c r="F260" s="129"/>
      <c r="G260" s="129"/>
      <c r="H260" s="132">
        <f>'Прил.12'!H260</f>
        <v>1877.7</v>
      </c>
    </row>
    <row r="261" spans="2:8" ht="25.5" hidden="1">
      <c r="B261" s="81" t="s">
        <v>793</v>
      </c>
      <c r="C261" s="129" t="s">
        <v>474</v>
      </c>
      <c r="D261" s="129" t="s">
        <v>495</v>
      </c>
      <c r="E261" s="136" t="s">
        <v>688</v>
      </c>
      <c r="F261" s="129" t="s">
        <v>794</v>
      </c>
      <c r="G261" s="129"/>
      <c r="H261" s="132">
        <f>'Прил.12'!H261</f>
        <v>1877.7</v>
      </c>
    </row>
    <row r="262" spans="2:8" ht="12.75" hidden="1">
      <c r="B262" s="81" t="s">
        <v>483</v>
      </c>
      <c r="C262" s="129" t="s">
        <v>474</v>
      </c>
      <c r="D262" s="129" t="s">
        <v>495</v>
      </c>
      <c r="E262" s="136" t="s">
        <v>688</v>
      </c>
      <c r="F262" s="129">
        <v>610</v>
      </c>
      <c r="G262" s="129"/>
      <c r="H262" s="132">
        <f>'Прил.12'!H262</f>
        <v>1877.7</v>
      </c>
    </row>
    <row r="263" spans="2:8" ht="12.75" hidden="1">
      <c r="B263" s="133" t="s">
        <v>508</v>
      </c>
      <c r="C263" s="129" t="s">
        <v>474</v>
      </c>
      <c r="D263" s="129" t="s">
        <v>495</v>
      </c>
      <c r="E263" s="136" t="s">
        <v>688</v>
      </c>
      <c r="F263" s="129">
        <v>610</v>
      </c>
      <c r="G263" s="129" t="s">
        <v>78</v>
      </c>
      <c r="H263" s="132">
        <f>'Прил.12'!H263</f>
        <v>1877.7</v>
      </c>
    </row>
    <row r="264" spans="2:8" ht="102" hidden="1">
      <c r="B264" s="133" t="s">
        <v>697</v>
      </c>
      <c r="C264" s="129" t="s">
        <v>474</v>
      </c>
      <c r="D264" s="129" t="s">
        <v>495</v>
      </c>
      <c r="E264" s="136" t="s">
        <v>689</v>
      </c>
      <c r="F264" s="129"/>
      <c r="G264" s="129"/>
      <c r="H264" s="132">
        <f>'Прил.12'!H264</f>
        <v>56743.9</v>
      </c>
    </row>
    <row r="265" spans="2:8" ht="25.5" hidden="1">
      <c r="B265" s="81" t="s">
        <v>793</v>
      </c>
      <c r="C265" s="129" t="s">
        <v>474</v>
      </c>
      <c r="D265" s="129" t="s">
        <v>495</v>
      </c>
      <c r="E265" s="136" t="s">
        <v>689</v>
      </c>
      <c r="F265" s="129" t="s">
        <v>794</v>
      </c>
      <c r="G265" s="129"/>
      <c r="H265" s="132">
        <f>'Прил.12'!H265</f>
        <v>56743.9</v>
      </c>
    </row>
    <row r="266" spans="2:8" ht="12.75" hidden="1">
      <c r="B266" s="81" t="s">
        <v>483</v>
      </c>
      <c r="C266" s="129" t="s">
        <v>474</v>
      </c>
      <c r="D266" s="129" t="s">
        <v>495</v>
      </c>
      <c r="E266" s="136" t="s">
        <v>689</v>
      </c>
      <c r="F266" s="129">
        <v>610</v>
      </c>
      <c r="G266" s="129"/>
      <c r="H266" s="132">
        <f>'Прил.12'!H266</f>
        <v>56743.9</v>
      </c>
    </row>
    <row r="267" spans="2:8" ht="12.75" hidden="1">
      <c r="B267" s="133" t="s">
        <v>508</v>
      </c>
      <c r="C267" s="129" t="s">
        <v>474</v>
      </c>
      <c r="D267" s="129" t="s">
        <v>495</v>
      </c>
      <c r="E267" s="136" t="s">
        <v>689</v>
      </c>
      <c r="F267" s="129">
        <v>610</v>
      </c>
      <c r="G267" s="129" t="s">
        <v>78</v>
      </c>
      <c r="H267" s="132">
        <f>'Прил.12'!H267</f>
        <v>56743.9</v>
      </c>
    </row>
    <row r="268" spans="2:8" ht="51" hidden="1">
      <c r="B268" s="130" t="s">
        <v>700</v>
      </c>
      <c r="C268" s="129" t="s">
        <v>474</v>
      </c>
      <c r="D268" s="129" t="s">
        <v>495</v>
      </c>
      <c r="E268" s="136" t="s">
        <v>693</v>
      </c>
      <c r="F268" s="129"/>
      <c r="G268" s="129"/>
      <c r="H268" s="132">
        <f>'Прил.12'!H268</f>
        <v>10502</v>
      </c>
    </row>
    <row r="269" spans="2:8" ht="19.5" customHeight="1" hidden="1">
      <c r="B269" s="81" t="s">
        <v>793</v>
      </c>
      <c r="C269" s="129" t="s">
        <v>474</v>
      </c>
      <c r="D269" s="129" t="s">
        <v>495</v>
      </c>
      <c r="E269" s="136" t="s">
        <v>693</v>
      </c>
      <c r="F269" s="129" t="s">
        <v>794</v>
      </c>
      <c r="G269" s="129"/>
      <c r="H269" s="132">
        <f>'Прил.12'!H269</f>
        <v>10502</v>
      </c>
    </row>
    <row r="270" spans="2:8" ht="12.75" hidden="1">
      <c r="B270" s="81" t="s">
        <v>483</v>
      </c>
      <c r="C270" s="129" t="s">
        <v>474</v>
      </c>
      <c r="D270" s="129" t="s">
        <v>495</v>
      </c>
      <c r="E270" s="136" t="s">
        <v>693</v>
      </c>
      <c r="F270" s="129">
        <v>610</v>
      </c>
      <c r="G270" s="129"/>
      <c r="H270" s="132">
        <f>'Прил.12'!H270</f>
        <v>10502</v>
      </c>
    </row>
    <row r="271" spans="2:8" ht="12.75" hidden="1">
      <c r="B271" s="81" t="s">
        <v>530</v>
      </c>
      <c r="C271" s="129" t="s">
        <v>474</v>
      </c>
      <c r="D271" s="129" t="s">
        <v>495</v>
      </c>
      <c r="E271" s="136" t="s">
        <v>693</v>
      </c>
      <c r="F271" s="129">
        <v>610</v>
      </c>
      <c r="G271" s="129">
        <v>2</v>
      </c>
      <c r="H271" s="132">
        <f>'Прил.12'!H271</f>
        <v>10502</v>
      </c>
    </row>
    <row r="272" spans="2:8" ht="51" hidden="1">
      <c r="B272" s="130" t="s">
        <v>701</v>
      </c>
      <c r="C272" s="129" t="s">
        <v>474</v>
      </c>
      <c r="D272" s="129" t="s">
        <v>495</v>
      </c>
      <c r="E272" s="136" t="s">
        <v>694</v>
      </c>
      <c r="F272" s="129"/>
      <c r="G272" s="129"/>
      <c r="H272" s="132">
        <f>'Прил.12'!H272</f>
        <v>69</v>
      </c>
    </row>
    <row r="273" spans="2:8" ht="18" customHeight="1" hidden="1">
      <c r="B273" s="81" t="s">
        <v>793</v>
      </c>
      <c r="C273" s="129" t="s">
        <v>474</v>
      </c>
      <c r="D273" s="129" t="s">
        <v>495</v>
      </c>
      <c r="E273" s="136" t="s">
        <v>694</v>
      </c>
      <c r="F273" s="129" t="s">
        <v>794</v>
      </c>
      <c r="G273" s="129"/>
      <c r="H273" s="132">
        <f>'Прил.12'!H273</f>
        <v>69</v>
      </c>
    </row>
    <row r="274" spans="2:8" ht="12.75" hidden="1">
      <c r="B274" s="81" t="s">
        <v>483</v>
      </c>
      <c r="C274" s="129" t="s">
        <v>474</v>
      </c>
      <c r="D274" s="129" t="s">
        <v>495</v>
      </c>
      <c r="E274" s="136" t="s">
        <v>694</v>
      </c>
      <c r="F274" s="129">
        <v>610</v>
      </c>
      <c r="G274" s="129"/>
      <c r="H274" s="132">
        <f>'Прил.12'!H274</f>
        <v>69</v>
      </c>
    </row>
    <row r="275" spans="2:8" ht="12.75" hidden="1">
      <c r="B275" s="81" t="s">
        <v>530</v>
      </c>
      <c r="C275" s="129" t="s">
        <v>474</v>
      </c>
      <c r="D275" s="129" t="s">
        <v>495</v>
      </c>
      <c r="E275" s="136" t="s">
        <v>694</v>
      </c>
      <c r="F275" s="129">
        <v>610</v>
      </c>
      <c r="G275" s="129">
        <v>2</v>
      </c>
      <c r="H275" s="132">
        <f>'Прил.12'!H275</f>
        <v>69</v>
      </c>
    </row>
    <row r="276" spans="2:8" ht="114.75" hidden="1">
      <c r="B276" s="130" t="s">
        <v>284</v>
      </c>
      <c r="C276" s="129" t="s">
        <v>474</v>
      </c>
      <c r="D276" s="129" t="s">
        <v>495</v>
      </c>
      <c r="E276" s="136" t="s">
        <v>285</v>
      </c>
      <c r="F276" s="129"/>
      <c r="G276" s="129"/>
      <c r="H276" s="132">
        <f>'Прил.12'!H276</f>
        <v>344.1</v>
      </c>
    </row>
    <row r="277" spans="2:8" ht="25.5" hidden="1">
      <c r="B277" s="81" t="s">
        <v>793</v>
      </c>
      <c r="C277" s="129" t="s">
        <v>474</v>
      </c>
      <c r="D277" s="129" t="s">
        <v>495</v>
      </c>
      <c r="E277" s="136" t="s">
        <v>285</v>
      </c>
      <c r="F277" s="129" t="s">
        <v>794</v>
      </c>
      <c r="G277" s="129"/>
      <c r="H277" s="132">
        <f>'Прил.12'!H277</f>
        <v>344.1</v>
      </c>
    </row>
    <row r="278" spans="2:8" ht="12.75" hidden="1">
      <c r="B278" s="81" t="s">
        <v>483</v>
      </c>
      <c r="C278" s="129" t="s">
        <v>474</v>
      </c>
      <c r="D278" s="129" t="s">
        <v>495</v>
      </c>
      <c r="E278" s="136" t="s">
        <v>285</v>
      </c>
      <c r="F278" s="129">
        <v>610</v>
      </c>
      <c r="G278" s="129"/>
      <c r="H278" s="132">
        <f>'Прил.12'!H278</f>
        <v>344.1</v>
      </c>
    </row>
    <row r="279" spans="2:8" ht="12.75" hidden="1">
      <c r="B279" s="81" t="s">
        <v>508</v>
      </c>
      <c r="C279" s="129" t="s">
        <v>474</v>
      </c>
      <c r="D279" s="129" t="s">
        <v>495</v>
      </c>
      <c r="E279" s="136" t="s">
        <v>285</v>
      </c>
      <c r="F279" s="129">
        <v>610</v>
      </c>
      <c r="G279" s="129" t="s">
        <v>78</v>
      </c>
      <c r="H279" s="132">
        <f>'Прил.12'!H279</f>
        <v>344.1</v>
      </c>
    </row>
    <row r="280" spans="2:8" ht="63.75" hidden="1">
      <c r="B280" s="130" t="s">
        <v>702</v>
      </c>
      <c r="C280" s="60" t="s">
        <v>474</v>
      </c>
      <c r="D280" s="60" t="s">
        <v>495</v>
      </c>
      <c r="E280" s="136" t="s">
        <v>695</v>
      </c>
      <c r="F280" s="60"/>
      <c r="G280" s="60"/>
      <c r="H280" s="132">
        <f>'Прил.12'!H280</f>
        <v>11474.7</v>
      </c>
    </row>
    <row r="281" spans="2:8" ht="25.5" hidden="1">
      <c r="B281" s="62" t="s">
        <v>793</v>
      </c>
      <c r="C281" s="60" t="s">
        <v>474</v>
      </c>
      <c r="D281" s="60" t="s">
        <v>495</v>
      </c>
      <c r="E281" s="136" t="s">
        <v>695</v>
      </c>
      <c r="F281" s="60" t="s">
        <v>794</v>
      </c>
      <c r="G281" s="60"/>
      <c r="H281" s="132">
        <f>'Прил.12'!H281</f>
        <v>11474.7</v>
      </c>
    </row>
    <row r="282" spans="2:8" ht="12.75" hidden="1">
      <c r="B282" s="62" t="s">
        <v>483</v>
      </c>
      <c r="C282" s="60" t="s">
        <v>474</v>
      </c>
      <c r="D282" s="60" t="s">
        <v>495</v>
      </c>
      <c r="E282" s="136" t="s">
        <v>695</v>
      </c>
      <c r="F282" s="60">
        <v>610</v>
      </c>
      <c r="G282" s="60"/>
      <c r="H282" s="132">
        <f>'Прил.12'!H282</f>
        <v>11474.7</v>
      </c>
    </row>
    <row r="283" spans="2:8" ht="12.75" hidden="1">
      <c r="B283" s="62" t="s">
        <v>483</v>
      </c>
      <c r="C283" s="60" t="s">
        <v>474</v>
      </c>
      <c r="D283" s="60" t="s">
        <v>495</v>
      </c>
      <c r="E283" s="136" t="s">
        <v>695</v>
      </c>
      <c r="F283" s="60">
        <v>610</v>
      </c>
      <c r="G283" s="60"/>
      <c r="H283" s="132">
        <f>'Прил.12'!H283</f>
        <v>11474.7</v>
      </c>
    </row>
    <row r="284" spans="2:8" ht="12.75" hidden="1">
      <c r="B284" s="62" t="s">
        <v>530</v>
      </c>
      <c r="C284" s="60" t="s">
        <v>474</v>
      </c>
      <c r="D284" s="60" t="s">
        <v>495</v>
      </c>
      <c r="E284" s="136" t="s">
        <v>695</v>
      </c>
      <c r="F284" s="60">
        <v>610</v>
      </c>
      <c r="G284" s="60" t="s">
        <v>520</v>
      </c>
      <c r="H284" s="132">
        <f>'Прил.12'!H284</f>
        <v>11474.7</v>
      </c>
    </row>
    <row r="285" spans="2:8" ht="63.75" hidden="1">
      <c r="B285" s="225" t="s">
        <v>882</v>
      </c>
      <c r="C285" s="129" t="s">
        <v>474</v>
      </c>
      <c r="D285" s="129" t="s">
        <v>495</v>
      </c>
      <c r="E285" s="136" t="s">
        <v>690</v>
      </c>
      <c r="F285" s="129"/>
      <c r="G285" s="129"/>
      <c r="H285" s="132">
        <f>'Прил.12'!H285</f>
        <v>3722.5</v>
      </c>
    </row>
    <row r="286" spans="2:8" ht="25.5" hidden="1">
      <c r="B286" s="81" t="s">
        <v>793</v>
      </c>
      <c r="C286" s="129" t="s">
        <v>474</v>
      </c>
      <c r="D286" s="129" t="s">
        <v>495</v>
      </c>
      <c r="E286" s="136" t="s">
        <v>690</v>
      </c>
      <c r="F286" s="129" t="s">
        <v>794</v>
      </c>
      <c r="G286" s="129"/>
      <c r="H286" s="132">
        <f>'Прил.12'!H286</f>
        <v>3722.5</v>
      </c>
    </row>
    <row r="287" spans="2:8" ht="12.75" hidden="1">
      <c r="B287" s="81" t="s">
        <v>483</v>
      </c>
      <c r="C287" s="129" t="s">
        <v>474</v>
      </c>
      <c r="D287" s="129" t="s">
        <v>495</v>
      </c>
      <c r="E287" s="136" t="s">
        <v>690</v>
      </c>
      <c r="F287" s="129">
        <v>610</v>
      </c>
      <c r="G287" s="129"/>
      <c r="H287" s="132">
        <f>'Прил.12'!H287</f>
        <v>3722.5</v>
      </c>
    </row>
    <row r="288" spans="2:8" ht="12.75" hidden="1">
      <c r="B288" s="81" t="s">
        <v>508</v>
      </c>
      <c r="C288" s="129" t="s">
        <v>474</v>
      </c>
      <c r="D288" s="129" t="s">
        <v>495</v>
      </c>
      <c r="E288" s="136" t="s">
        <v>690</v>
      </c>
      <c r="F288" s="129">
        <v>610</v>
      </c>
      <c r="G288" s="129" t="s">
        <v>78</v>
      </c>
      <c r="H288" s="132">
        <f>'Прил.12'!H288</f>
        <v>3722.5</v>
      </c>
    </row>
    <row r="289" spans="2:8" ht="76.5" hidden="1">
      <c r="B289" s="199" t="s">
        <v>883</v>
      </c>
      <c r="C289" s="129" t="s">
        <v>474</v>
      </c>
      <c r="D289" s="129" t="s">
        <v>495</v>
      </c>
      <c r="E289" s="136" t="s">
        <v>577</v>
      </c>
      <c r="F289" s="129"/>
      <c r="G289" s="129"/>
      <c r="H289" s="132">
        <f>'Прил.12'!H289</f>
        <v>3722.5</v>
      </c>
    </row>
    <row r="290" spans="2:8" ht="25.5" hidden="1">
      <c r="B290" s="81" t="s">
        <v>793</v>
      </c>
      <c r="C290" s="129" t="s">
        <v>474</v>
      </c>
      <c r="D290" s="129" t="s">
        <v>495</v>
      </c>
      <c r="E290" s="136" t="s">
        <v>577</v>
      </c>
      <c r="F290" s="129" t="s">
        <v>794</v>
      </c>
      <c r="G290" s="129"/>
      <c r="H290" s="132">
        <f>'Прил.12'!H290</f>
        <v>3722.5</v>
      </c>
    </row>
    <row r="291" spans="2:8" ht="12.75" hidden="1">
      <c r="B291" s="81" t="s">
        <v>483</v>
      </c>
      <c r="C291" s="129" t="s">
        <v>474</v>
      </c>
      <c r="D291" s="129" t="s">
        <v>495</v>
      </c>
      <c r="E291" s="136" t="s">
        <v>577</v>
      </c>
      <c r="F291" s="129">
        <v>610</v>
      </c>
      <c r="G291" s="129"/>
      <c r="H291" s="132">
        <f>'Прил.12'!H291</f>
        <v>3722.5</v>
      </c>
    </row>
    <row r="292" spans="2:8" ht="12.75" hidden="1">
      <c r="B292" s="81" t="s">
        <v>530</v>
      </c>
      <c r="C292" s="129" t="s">
        <v>474</v>
      </c>
      <c r="D292" s="129" t="s">
        <v>495</v>
      </c>
      <c r="E292" s="136" t="s">
        <v>577</v>
      </c>
      <c r="F292" s="129">
        <v>610</v>
      </c>
      <c r="G292" s="129">
        <v>2</v>
      </c>
      <c r="H292" s="132">
        <f>'Прил.12'!H292</f>
        <v>3722.5</v>
      </c>
    </row>
    <row r="293" spans="2:8" ht="38.25" hidden="1">
      <c r="B293" s="130" t="s">
        <v>100</v>
      </c>
      <c r="C293" s="129" t="s">
        <v>474</v>
      </c>
      <c r="D293" s="129" t="s">
        <v>495</v>
      </c>
      <c r="E293" s="136" t="s">
        <v>99</v>
      </c>
      <c r="F293" s="129"/>
      <c r="G293" s="129"/>
      <c r="H293" s="132">
        <f>'Прил.12'!H293</f>
        <v>2892.1</v>
      </c>
    </row>
    <row r="294" spans="2:8" ht="51" hidden="1">
      <c r="B294" s="130" t="s">
        <v>707</v>
      </c>
      <c r="C294" s="129" t="s">
        <v>474</v>
      </c>
      <c r="D294" s="129" t="s">
        <v>495</v>
      </c>
      <c r="E294" s="136" t="s">
        <v>705</v>
      </c>
      <c r="F294" s="129"/>
      <c r="G294" s="129"/>
      <c r="H294" s="132">
        <f>'Прил.12'!H294</f>
        <v>304.1</v>
      </c>
    </row>
    <row r="295" spans="2:8" ht="25.5" hidden="1">
      <c r="B295" s="81" t="s">
        <v>793</v>
      </c>
      <c r="C295" s="129" t="s">
        <v>474</v>
      </c>
      <c r="D295" s="129" t="s">
        <v>495</v>
      </c>
      <c r="E295" s="136" t="s">
        <v>705</v>
      </c>
      <c r="F295" s="129" t="s">
        <v>794</v>
      </c>
      <c r="G295" s="129"/>
      <c r="H295" s="132">
        <f>'Прил.12'!H295</f>
        <v>304.1</v>
      </c>
    </row>
    <row r="296" spans="2:8" ht="12.75" hidden="1">
      <c r="B296" s="81" t="s">
        <v>483</v>
      </c>
      <c r="C296" s="129" t="s">
        <v>474</v>
      </c>
      <c r="D296" s="129" t="s">
        <v>495</v>
      </c>
      <c r="E296" s="136" t="s">
        <v>705</v>
      </c>
      <c r="F296" s="129">
        <v>610</v>
      </c>
      <c r="G296" s="129"/>
      <c r="H296" s="132">
        <f>'Прил.12'!H296</f>
        <v>304.1</v>
      </c>
    </row>
    <row r="297" spans="2:8" ht="12.75" hidden="1">
      <c r="B297" s="81" t="s">
        <v>530</v>
      </c>
      <c r="C297" s="129" t="s">
        <v>474</v>
      </c>
      <c r="D297" s="129" t="s">
        <v>495</v>
      </c>
      <c r="E297" s="136" t="s">
        <v>705</v>
      </c>
      <c r="F297" s="129">
        <v>610</v>
      </c>
      <c r="G297" s="129">
        <v>2</v>
      </c>
      <c r="H297" s="132">
        <f>'Прил.12'!H297</f>
        <v>304.1</v>
      </c>
    </row>
    <row r="298" spans="2:8" ht="51" hidden="1">
      <c r="B298" s="130" t="s">
        <v>98</v>
      </c>
      <c r="C298" s="129" t="s">
        <v>474</v>
      </c>
      <c r="D298" s="129" t="s">
        <v>495</v>
      </c>
      <c r="E298" s="136" t="s">
        <v>706</v>
      </c>
      <c r="F298" s="129"/>
      <c r="G298" s="129"/>
      <c r="H298" s="132">
        <f>'Прил.12'!H298</f>
        <v>2588</v>
      </c>
    </row>
    <row r="299" spans="2:8" ht="25.5" hidden="1">
      <c r="B299" s="81" t="s">
        <v>793</v>
      </c>
      <c r="C299" s="129" t="s">
        <v>474</v>
      </c>
      <c r="D299" s="129" t="s">
        <v>495</v>
      </c>
      <c r="E299" s="136" t="s">
        <v>706</v>
      </c>
      <c r="F299" s="129" t="s">
        <v>794</v>
      </c>
      <c r="G299" s="129"/>
      <c r="H299" s="132">
        <f>'Прил.12'!H299</f>
        <v>2588</v>
      </c>
    </row>
    <row r="300" spans="2:8" ht="12.75" hidden="1">
      <c r="B300" s="81" t="s">
        <v>483</v>
      </c>
      <c r="C300" s="129" t="s">
        <v>474</v>
      </c>
      <c r="D300" s="129" t="s">
        <v>495</v>
      </c>
      <c r="E300" s="136" t="s">
        <v>706</v>
      </c>
      <c r="F300" s="129">
        <v>610</v>
      </c>
      <c r="G300" s="129"/>
      <c r="H300" s="132">
        <f>'Прил.12'!H300</f>
        <v>2588</v>
      </c>
    </row>
    <row r="301" spans="2:8" ht="12.75" hidden="1">
      <c r="B301" s="81" t="s">
        <v>530</v>
      </c>
      <c r="C301" s="129" t="s">
        <v>474</v>
      </c>
      <c r="D301" s="129" t="s">
        <v>495</v>
      </c>
      <c r="E301" s="136" t="s">
        <v>706</v>
      </c>
      <c r="F301" s="129">
        <v>610</v>
      </c>
      <c r="G301" s="129">
        <v>2</v>
      </c>
      <c r="H301" s="132">
        <f>'Прил.12'!H301</f>
        <v>2588</v>
      </c>
    </row>
    <row r="302" spans="2:8" ht="12.75">
      <c r="B302" s="81" t="s">
        <v>121</v>
      </c>
      <c r="C302" s="129" t="s">
        <v>474</v>
      </c>
      <c r="D302" s="129" t="s">
        <v>496</v>
      </c>
      <c r="E302" s="129"/>
      <c r="F302" s="129"/>
      <c r="G302" s="129"/>
      <c r="H302" s="132">
        <f>'Прил.12'!H302</f>
        <v>1554.8</v>
      </c>
    </row>
    <row r="303" spans="2:8" ht="25.5" hidden="1">
      <c r="B303" s="81" t="s">
        <v>256</v>
      </c>
      <c r="C303" s="129" t="s">
        <v>474</v>
      </c>
      <c r="D303" s="129" t="s">
        <v>496</v>
      </c>
      <c r="E303" s="124" t="s">
        <v>312</v>
      </c>
      <c r="F303" s="177"/>
      <c r="G303" s="177"/>
      <c r="H303" s="132">
        <f>'Прил.12'!H303</f>
        <v>8</v>
      </c>
    </row>
    <row r="304" spans="2:8" ht="38.25" hidden="1">
      <c r="B304" s="81" t="s">
        <v>313</v>
      </c>
      <c r="C304" s="129" t="s">
        <v>474</v>
      </c>
      <c r="D304" s="129" t="s">
        <v>496</v>
      </c>
      <c r="E304" s="124" t="s">
        <v>311</v>
      </c>
      <c r="F304" s="177"/>
      <c r="G304" s="177"/>
      <c r="H304" s="132">
        <f>'Прил.12'!H304</f>
        <v>7</v>
      </c>
    </row>
    <row r="305" spans="2:8" ht="63.75" hidden="1">
      <c r="B305" s="81" t="s">
        <v>880</v>
      </c>
      <c r="C305" s="129" t="s">
        <v>474</v>
      </c>
      <c r="D305" s="129" t="s">
        <v>496</v>
      </c>
      <c r="E305" s="124" t="s">
        <v>310</v>
      </c>
      <c r="F305" s="177"/>
      <c r="G305" s="177"/>
      <c r="H305" s="132">
        <f>'Прил.12'!H305</f>
        <v>0.5</v>
      </c>
    </row>
    <row r="306" spans="2:8" ht="12.75" hidden="1">
      <c r="B306" s="130" t="s">
        <v>753</v>
      </c>
      <c r="C306" s="129" t="s">
        <v>474</v>
      </c>
      <c r="D306" s="129" t="s">
        <v>496</v>
      </c>
      <c r="E306" s="124" t="s">
        <v>310</v>
      </c>
      <c r="F306" s="177">
        <v>200</v>
      </c>
      <c r="G306" s="177"/>
      <c r="H306" s="132">
        <f>'Прил.12'!H306</f>
        <v>0.5</v>
      </c>
    </row>
    <row r="307" spans="2:8" ht="12.75" hidden="1">
      <c r="B307" s="130" t="s">
        <v>537</v>
      </c>
      <c r="C307" s="129" t="s">
        <v>474</v>
      </c>
      <c r="D307" s="129" t="s">
        <v>496</v>
      </c>
      <c r="E307" s="124" t="s">
        <v>310</v>
      </c>
      <c r="F307" s="177">
        <v>240</v>
      </c>
      <c r="G307" s="177"/>
      <c r="H307" s="132">
        <f>'Прил.12'!H307</f>
        <v>0.5</v>
      </c>
    </row>
    <row r="308" spans="2:8" ht="12.75" hidden="1">
      <c r="B308" s="81" t="s">
        <v>530</v>
      </c>
      <c r="C308" s="129" t="s">
        <v>474</v>
      </c>
      <c r="D308" s="129" t="s">
        <v>496</v>
      </c>
      <c r="E308" s="124" t="s">
        <v>310</v>
      </c>
      <c r="F308" s="177">
        <v>240</v>
      </c>
      <c r="G308" s="177">
        <v>2</v>
      </c>
      <c r="H308" s="132">
        <f>'Прил.12'!H308</f>
        <v>0.5</v>
      </c>
    </row>
    <row r="309" spans="2:8" ht="63.75" hidden="1">
      <c r="B309" s="81" t="s">
        <v>205</v>
      </c>
      <c r="C309" s="129" t="s">
        <v>474</v>
      </c>
      <c r="D309" s="129" t="s">
        <v>496</v>
      </c>
      <c r="E309" s="124" t="s">
        <v>881</v>
      </c>
      <c r="F309" s="177"/>
      <c r="G309" s="177"/>
      <c r="H309" s="132">
        <f>'Прил.12'!H309</f>
        <v>6.5</v>
      </c>
    </row>
    <row r="310" spans="2:8" ht="12.75" hidden="1">
      <c r="B310" s="130" t="s">
        <v>753</v>
      </c>
      <c r="C310" s="129" t="s">
        <v>474</v>
      </c>
      <c r="D310" s="129" t="s">
        <v>496</v>
      </c>
      <c r="E310" s="124" t="s">
        <v>881</v>
      </c>
      <c r="F310" s="177">
        <v>200</v>
      </c>
      <c r="G310" s="177"/>
      <c r="H310" s="132">
        <f>'Прил.12'!H310</f>
        <v>6.5</v>
      </c>
    </row>
    <row r="311" spans="2:8" ht="12.75" hidden="1">
      <c r="B311" s="130" t="s">
        <v>537</v>
      </c>
      <c r="C311" s="129" t="s">
        <v>474</v>
      </c>
      <c r="D311" s="129" t="s">
        <v>496</v>
      </c>
      <c r="E311" s="124" t="s">
        <v>881</v>
      </c>
      <c r="F311" s="177">
        <v>240</v>
      </c>
      <c r="G311" s="177"/>
      <c r="H311" s="132">
        <f>'Прил.12'!H311</f>
        <v>6.5</v>
      </c>
    </row>
    <row r="312" spans="2:8" ht="12.75" hidden="1">
      <c r="B312" s="81" t="s">
        <v>530</v>
      </c>
      <c r="C312" s="129" t="s">
        <v>474</v>
      </c>
      <c r="D312" s="129" t="s">
        <v>496</v>
      </c>
      <c r="E312" s="124" t="s">
        <v>881</v>
      </c>
      <c r="F312" s="177">
        <v>240</v>
      </c>
      <c r="G312" s="177">
        <v>2</v>
      </c>
      <c r="H312" s="132">
        <f>'Прил.12'!H312</f>
        <v>6.5</v>
      </c>
    </row>
    <row r="313" spans="2:8" ht="38.25" hidden="1">
      <c r="B313" s="81" t="s">
        <v>209</v>
      </c>
      <c r="C313" s="129" t="s">
        <v>474</v>
      </c>
      <c r="D313" s="129" t="s">
        <v>496</v>
      </c>
      <c r="E313" s="124" t="s">
        <v>208</v>
      </c>
      <c r="F313" s="177"/>
      <c r="G313" s="177"/>
      <c r="H313" s="132">
        <f>'Прил.12'!H313</f>
        <v>1</v>
      </c>
    </row>
    <row r="314" spans="2:8" ht="38.25" hidden="1">
      <c r="B314" s="81" t="s">
        <v>207</v>
      </c>
      <c r="C314" s="129" t="s">
        <v>474</v>
      </c>
      <c r="D314" s="129" t="s">
        <v>496</v>
      </c>
      <c r="E314" s="124" t="s">
        <v>206</v>
      </c>
      <c r="F314" s="177"/>
      <c r="G314" s="177"/>
      <c r="H314" s="132">
        <f>'Прил.12'!H314</f>
        <v>1</v>
      </c>
    </row>
    <row r="315" spans="2:8" ht="12.75" hidden="1">
      <c r="B315" s="130" t="s">
        <v>753</v>
      </c>
      <c r="C315" s="129" t="s">
        <v>474</v>
      </c>
      <c r="D315" s="129" t="s">
        <v>496</v>
      </c>
      <c r="E315" s="124" t="s">
        <v>206</v>
      </c>
      <c r="F315" s="177">
        <v>200</v>
      </c>
      <c r="G315" s="177"/>
      <c r="H315" s="132">
        <f>'Прил.12'!H315</f>
        <v>1</v>
      </c>
    </row>
    <row r="316" spans="2:8" ht="12.75" hidden="1">
      <c r="B316" s="130" t="s">
        <v>537</v>
      </c>
      <c r="C316" s="129" t="s">
        <v>474</v>
      </c>
      <c r="D316" s="129" t="s">
        <v>496</v>
      </c>
      <c r="E316" s="124" t="s">
        <v>206</v>
      </c>
      <c r="F316" s="177">
        <v>240</v>
      </c>
      <c r="G316" s="177"/>
      <c r="H316" s="132">
        <f>'Прил.12'!H316</f>
        <v>1</v>
      </c>
    </row>
    <row r="317" spans="2:8" ht="12.75" hidden="1">
      <c r="B317" s="81" t="s">
        <v>530</v>
      </c>
      <c r="C317" s="129" t="s">
        <v>474</v>
      </c>
      <c r="D317" s="129" t="s">
        <v>496</v>
      </c>
      <c r="E317" s="124" t="s">
        <v>206</v>
      </c>
      <c r="F317" s="177">
        <v>240</v>
      </c>
      <c r="G317" s="177">
        <v>2</v>
      </c>
      <c r="H317" s="132">
        <f>'Прил.12'!H317</f>
        <v>1</v>
      </c>
    </row>
    <row r="318" spans="2:8" ht="25.5" hidden="1">
      <c r="B318" s="81" t="s">
        <v>309</v>
      </c>
      <c r="C318" s="129" t="s">
        <v>474</v>
      </c>
      <c r="D318" s="129" t="s">
        <v>496</v>
      </c>
      <c r="E318" s="124" t="s">
        <v>308</v>
      </c>
      <c r="F318" s="177"/>
      <c r="G318" s="177"/>
      <c r="H318" s="132">
        <f>'Прил.12'!H318</f>
        <v>60</v>
      </c>
    </row>
    <row r="319" spans="2:8" ht="51" hidden="1">
      <c r="B319" s="81" t="s">
        <v>307</v>
      </c>
      <c r="C319" s="129" t="s">
        <v>474</v>
      </c>
      <c r="D319" s="129" t="s">
        <v>496</v>
      </c>
      <c r="E319" s="124" t="s">
        <v>189</v>
      </c>
      <c r="F319" s="177"/>
      <c r="G319" s="177"/>
      <c r="H319" s="132">
        <f>'Прил.12'!H319</f>
        <v>60</v>
      </c>
    </row>
    <row r="320" spans="2:8" ht="25.5" hidden="1">
      <c r="B320" s="81" t="s">
        <v>793</v>
      </c>
      <c r="C320" s="129" t="s">
        <v>474</v>
      </c>
      <c r="D320" s="129" t="s">
        <v>496</v>
      </c>
      <c r="E320" s="124" t="s">
        <v>189</v>
      </c>
      <c r="F320" s="129" t="s">
        <v>794</v>
      </c>
      <c r="G320" s="129"/>
      <c r="H320" s="132">
        <f>'Прил.12'!H320</f>
        <v>60</v>
      </c>
    </row>
    <row r="321" spans="2:8" ht="12.75" hidden="1">
      <c r="B321" s="81" t="s">
        <v>483</v>
      </c>
      <c r="C321" s="129" t="s">
        <v>474</v>
      </c>
      <c r="D321" s="129" t="s">
        <v>496</v>
      </c>
      <c r="E321" s="124" t="s">
        <v>189</v>
      </c>
      <c r="F321" s="129">
        <v>610</v>
      </c>
      <c r="G321" s="129"/>
      <c r="H321" s="132">
        <f>'Прил.12'!H321</f>
        <v>60</v>
      </c>
    </row>
    <row r="322" spans="2:8" ht="12.75" hidden="1">
      <c r="B322" s="81" t="s">
        <v>530</v>
      </c>
      <c r="C322" s="129" t="s">
        <v>474</v>
      </c>
      <c r="D322" s="129" t="s">
        <v>496</v>
      </c>
      <c r="E322" s="124" t="s">
        <v>189</v>
      </c>
      <c r="F322" s="129">
        <v>610</v>
      </c>
      <c r="G322" s="129">
        <v>2</v>
      </c>
      <c r="H322" s="132">
        <f>'Прил.12'!H322</f>
        <v>60</v>
      </c>
    </row>
    <row r="323" spans="2:8" ht="25.5" hidden="1">
      <c r="B323" s="81" t="s">
        <v>335</v>
      </c>
      <c r="C323" s="129" t="s">
        <v>474</v>
      </c>
      <c r="D323" s="129" t="s">
        <v>496</v>
      </c>
      <c r="E323" s="124" t="s">
        <v>334</v>
      </c>
      <c r="F323" s="129"/>
      <c r="G323" s="129"/>
      <c r="H323" s="132">
        <f>'Прил.12'!H323</f>
        <v>1326.8</v>
      </c>
    </row>
    <row r="324" spans="2:8" ht="38.25" hidden="1">
      <c r="B324" s="81" t="s">
        <v>109</v>
      </c>
      <c r="C324" s="129" t="s">
        <v>474</v>
      </c>
      <c r="D324" s="129" t="s">
        <v>496</v>
      </c>
      <c r="E324" s="124" t="s">
        <v>105</v>
      </c>
      <c r="F324" s="129"/>
      <c r="G324" s="129"/>
      <c r="H324" s="132">
        <f>'Прил.12'!H324</f>
        <v>350.4</v>
      </c>
    </row>
    <row r="325" spans="2:8" ht="25.5" hidden="1">
      <c r="B325" s="81" t="s">
        <v>793</v>
      </c>
      <c r="C325" s="129" t="s">
        <v>474</v>
      </c>
      <c r="D325" s="129" t="s">
        <v>496</v>
      </c>
      <c r="E325" s="124" t="s">
        <v>105</v>
      </c>
      <c r="F325" s="129" t="s">
        <v>794</v>
      </c>
      <c r="G325" s="129"/>
      <c r="H325" s="132">
        <f>'Прил.12'!H325</f>
        <v>350.4</v>
      </c>
    </row>
    <row r="326" spans="2:8" ht="12.75" hidden="1">
      <c r="B326" s="81" t="s">
        <v>483</v>
      </c>
      <c r="C326" s="129" t="s">
        <v>474</v>
      </c>
      <c r="D326" s="129" t="s">
        <v>496</v>
      </c>
      <c r="E326" s="124" t="s">
        <v>105</v>
      </c>
      <c r="F326" s="129">
        <v>610</v>
      </c>
      <c r="G326" s="129"/>
      <c r="H326" s="132">
        <f>'Прил.12'!H326</f>
        <v>350.4</v>
      </c>
    </row>
    <row r="327" spans="2:8" ht="12.75" hidden="1">
      <c r="B327" s="81" t="s">
        <v>530</v>
      </c>
      <c r="C327" s="129" t="s">
        <v>474</v>
      </c>
      <c r="D327" s="129" t="s">
        <v>496</v>
      </c>
      <c r="E327" s="124" t="s">
        <v>105</v>
      </c>
      <c r="F327" s="129">
        <v>610</v>
      </c>
      <c r="G327" s="129">
        <v>2</v>
      </c>
      <c r="H327" s="132">
        <f>'Прил.12'!H327</f>
        <v>350.4</v>
      </c>
    </row>
    <row r="328" spans="2:8" ht="38.25" hidden="1">
      <c r="B328" s="81" t="s">
        <v>110</v>
      </c>
      <c r="C328" s="129" t="s">
        <v>474</v>
      </c>
      <c r="D328" s="129" t="s">
        <v>496</v>
      </c>
      <c r="E328" s="124" t="s">
        <v>106</v>
      </c>
      <c r="F328" s="129"/>
      <c r="G328" s="129"/>
      <c r="H328" s="132">
        <f>'Прил.12'!H328</f>
        <v>793.8</v>
      </c>
    </row>
    <row r="329" spans="2:8" ht="25.5" hidden="1">
      <c r="B329" s="81" t="s">
        <v>793</v>
      </c>
      <c r="C329" s="129" t="s">
        <v>474</v>
      </c>
      <c r="D329" s="129" t="s">
        <v>496</v>
      </c>
      <c r="E329" s="124" t="s">
        <v>106</v>
      </c>
      <c r="F329" s="129" t="s">
        <v>794</v>
      </c>
      <c r="G329" s="129"/>
      <c r="H329" s="132">
        <f>'Прил.12'!H329</f>
        <v>793.8</v>
      </c>
    </row>
    <row r="330" spans="2:8" ht="12.75" hidden="1">
      <c r="B330" s="81" t="s">
        <v>483</v>
      </c>
      <c r="C330" s="129" t="s">
        <v>474</v>
      </c>
      <c r="D330" s="129" t="s">
        <v>496</v>
      </c>
      <c r="E330" s="124" t="s">
        <v>106</v>
      </c>
      <c r="F330" s="129">
        <v>610</v>
      </c>
      <c r="G330" s="129"/>
      <c r="H330" s="132">
        <f>'Прил.12'!H330</f>
        <v>793.8</v>
      </c>
    </row>
    <row r="331" spans="2:8" ht="12.75" hidden="1">
      <c r="B331" s="81" t="s">
        <v>530</v>
      </c>
      <c r="C331" s="129" t="s">
        <v>474</v>
      </c>
      <c r="D331" s="129" t="s">
        <v>496</v>
      </c>
      <c r="E331" s="124" t="s">
        <v>106</v>
      </c>
      <c r="F331" s="129">
        <v>610</v>
      </c>
      <c r="G331" s="129">
        <v>2</v>
      </c>
      <c r="H331" s="132">
        <f>'Прил.12'!H331</f>
        <v>793.8</v>
      </c>
    </row>
    <row r="332" spans="2:8" ht="51" hidden="1">
      <c r="B332" s="130" t="s">
        <v>540</v>
      </c>
      <c r="C332" s="129" t="s">
        <v>474</v>
      </c>
      <c r="D332" s="129" t="s">
        <v>496</v>
      </c>
      <c r="E332" s="124" t="s">
        <v>539</v>
      </c>
      <c r="F332" s="177"/>
      <c r="G332" s="177"/>
      <c r="H332" s="132">
        <f>'Прил.12'!H332</f>
        <v>66.7</v>
      </c>
    </row>
    <row r="333" spans="2:8" ht="12.75" hidden="1">
      <c r="B333" s="130" t="s">
        <v>185</v>
      </c>
      <c r="C333" s="129" t="s">
        <v>474</v>
      </c>
      <c r="D333" s="129" t="s">
        <v>496</v>
      </c>
      <c r="E333" s="124" t="s">
        <v>539</v>
      </c>
      <c r="F333" s="177">
        <v>300</v>
      </c>
      <c r="G333" s="177"/>
      <c r="H333" s="132">
        <f>'Прил.12'!H333</f>
        <v>66.7</v>
      </c>
    </row>
    <row r="334" spans="2:8" ht="12.75" hidden="1">
      <c r="B334" s="130" t="s">
        <v>653</v>
      </c>
      <c r="C334" s="129" t="s">
        <v>474</v>
      </c>
      <c r="D334" s="129" t="s">
        <v>496</v>
      </c>
      <c r="E334" s="124" t="s">
        <v>539</v>
      </c>
      <c r="F334" s="177">
        <v>320</v>
      </c>
      <c r="G334" s="177"/>
      <c r="H334" s="132">
        <f>'Прил.12'!H334</f>
        <v>66.7</v>
      </c>
    </row>
    <row r="335" spans="2:8" ht="12.75" hidden="1">
      <c r="B335" s="81" t="s">
        <v>508</v>
      </c>
      <c r="C335" s="129" t="s">
        <v>474</v>
      </c>
      <c r="D335" s="129" t="s">
        <v>496</v>
      </c>
      <c r="E335" s="124" t="s">
        <v>539</v>
      </c>
      <c r="F335" s="177">
        <v>320</v>
      </c>
      <c r="G335" s="177">
        <v>3</v>
      </c>
      <c r="H335" s="132">
        <f>'Прил.12'!H335</f>
        <v>66.7</v>
      </c>
    </row>
    <row r="336" spans="2:8" ht="51" hidden="1">
      <c r="B336" s="130" t="s">
        <v>542</v>
      </c>
      <c r="C336" s="129" t="s">
        <v>474</v>
      </c>
      <c r="D336" s="129" t="s">
        <v>496</v>
      </c>
      <c r="E336" s="124" t="s">
        <v>541</v>
      </c>
      <c r="F336" s="129"/>
      <c r="G336" s="129"/>
      <c r="H336" s="132">
        <f>'Прил.12'!H336</f>
        <v>90.2</v>
      </c>
    </row>
    <row r="337" spans="2:8" ht="19.5" customHeight="1" hidden="1">
      <c r="B337" s="130" t="s">
        <v>185</v>
      </c>
      <c r="C337" s="129" t="s">
        <v>474</v>
      </c>
      <c r="D337" s="129" t="s">
        <v>496</v>
      </c>
      <c r="E337" s="124" t="s">
        <v>541</v>
      </c>
      <c r="F337" s="177">
        <v>300</v>
      </c>
      <c r="G337" s="129"/>
      <c r="H337" s="132">
        <f>'Прил.12'!H337</f>
        <v>90.2</v>
      </c>
    </row>
    <row r="338" spans="2:8" ht="12.75" hidden="1">
      <c r="B338" s="130" t="s">
        <v>653</v>
      </c>
      <c r="C338" s="129" t="s">
        <v>474</v>
      </c>
      <c r="D338" s="129" t="s">
        <v>496</v>
      </c>
      <c r="E338" s="124" t="s">
        <v>541</v>
      </c>
      <c r="F338" s="177">
        <v>320</v>
      </c>
      <c r="G338" s="129"/>
      <c r="H338" s="132">
        <f>'Прил.12'!H338</f>
        <v>90.2</v>
      </c>
    </row>
    <row r="339" spans="2:8" ht="12.75" hidden="1">
      <c r="B339" s="81" t="s">
        <v>530</v>
      </c>
      <c r="C339" s="129" t="s">
        <v>474</v>
      </c>
      <c r="D339" s="129" t="s">
        <v>496</v>
      </c>
      <c r="E339" s="124" t="s">
        <v>541</v>
      </c>
      <c r="F339" s="177">
        <v>320</v>
      </c>
      <c r="G339" s="129">
        <v>2</v>
      </c>
      <c r="H339" s="132">
        <f>'Прил.12'!H339</f>
        <v>90.2</v>
      </c>
    </row>
    <row r="340" spans="2:8" ht="38.25" hidden="1">
      <c r="B340" s="81" t="s">
        <v>332</v>
      </c>
      <c r="C340" s="129" t="s">
        <v>474</v>
      </c>
      <c r="D340" s="129" t="s">
        <v>496</v>
      </c>
      <c r="E340" s="124" t="s">
        <v>107</v>
      </c>
      <c r="F340" s="129"/>
      <c r="G340" s="129"/>
      <c r="H340" s="132">
        <f>'Прил.12'!H340</f>
        <v>1</v>
      </c>
    </row>
    <row r="341" spans="2:8" ht="25.5" hidden="1">
      <c r="B341" s="81" t="s">
        <v>793</v>
      </c>
      <c r="C341" s="129" t="s">
        <v>474</v>
      </c>
      <c r="D341" s="129" t="s">
        <v>496</v>
      </c>
      <c r="E341" s="124" t="s">
        <v>107</v>
      </c>
      <c r="F341" s="129" t="s">
        <v>794</v>
      </c>
      <c r="G341" s="129"/>
      <c r="H341" s="132">
        <f>'Прил.12'!H341</f>
        <v>1</v>
      </c>
    </row>
    <row r="342" spans="2:8" ht="12.75" hidden="1">
      <c r="B342" s="81" t="s">
        <v>483</v>
      </c>
      <c r="C342" s="129" t="s">
        <v>474</v>
      </c>
      <c r="D342" s="129" t="s">
        <v>496</v>
      </c>
      <c r="E342" s="124" t="s">
        <v>107</v>
      </c>
      <c r="F342" s="129">
        <v>610</v>
      </c>
      <c r="G342" s="129"/>
      <c r="H342" s="132">
        <f>'Прил.12'!H342</f>
        <v>1</v>
      </c>
    </row>
    <row r="343" spans="2:8" ht="12.75" hidden="1">
      <c r="B343" s="81" t="s">
        <v>530</v>
      </c>
      <c r="C343" s="129" t="s">
        <v>474</v>
      </c>
      <c r="D343" s="129" t="s">
        <v>496</v>
      </c>
      <c r="E343" s="124" t="s">
        <v>107</v>
      </c>
      <c r="F343" s="129">
        <v>610</v>
      </c>
      <c r="G343" s="129">
        <v>2</v>
      </c>
      <c r="H343" s="132">
        <f>'Прил.12'!H343</f>
        <v>1</v>
      </c>
    </row>
    <row r="344" spans="2:8" ht="25.5" hidden="1">
      <c r="B344" s="81" t="s">
        <v>333</v>
      </c>
      <c r="C344" s="129" t="s">
        <v>474</v>
      </c>
      <c r="D344" s="129" t="s">
        <v>496</v>
      </c>
      <c r="E344" s="124" t="s">
        <v>108</v>
      </c>
      <c r="F344" s="129"/>
      <c r="G344" s="129"/>
      <c r="H344" s="132">
        <f>'Прил.12'!H344</f>
        <v>24.7</v>
      </c>
    </row>
    <row r="345" spans="2:8" ht="17.25" customHeight="1" hidden="1">
      <c r="B345" s="81" t="s">
        <v>793</v>
      </c>
      <c r="C345" s="129" t="s">
        <v>474</v>
      </c>
      <c r="D345" s="129" t="s">
        <v>496</v>
      </c>
      <c r="E345" s="124" t="s">
        <v>108</v>
      </c>
      <c r="F345" s="129" t="s">
        <v>794</v>
      </c>
      <c r="G345" s="129"/>
      <c r="H345" s="132">
        <f>'Прил.12'!H345</f>
        <v>24.7</v>
      </c>
    </row>
    <row r="346" spans="2:8" ht="12.75" hidden="1">
      <c r="B346" s="81" t="s">
        <v>483</v>
      </c>
      <c r="C346" s="129" t="s">
        <v>474</v>
      </c>
      <c r="D346" s="129" t="s">
        <v>496</v>
      </c>
      <c r="E346" s="124" t="s">
        <v>108</v>
      </c>
      <c r="F346" s="129">
        <v>610</v>
      </c>
      <c r="G346" s="129"/>
      <c r="H346" s="132">
        <f>'Прил.12'!H346</f>
        <v>24.7</v>
      </c>
    </row>
    <row r="347" spans="2:8" ht="12.75" hidden="1">
      <c r="B347" s="81" t="s">
        <v>530</v>
      </c>
      <c r="C347" s="129" t="s">
        <v>474</v>
      </c>
      <c r="D347" s="129" t="s">
        <v>496</v>
      </c>
      <c r="E347" s="124" t="s">
        <v>108</v>
      </c>
      <c r="F347" s="129">
        <v>610</v>
      </c>
      <c r="G347" s="129">
        <v>2</v>
      </c>
      <c r="H347" s="132">
        <f>'Прил.12'!H347</f>
        <v>24.7</v>
      </c>
    </row>
    <row r="348" spans="2:8" ht="25.5" hidden="1">
      <c r="B348" s="130" t="s">
        <v>554</v>
      </c>
      <c r="C348" s="129" t="s">
        <v>474</v>
      </c>
      <c r="D348" s="129" t="s">
        <v>496</v>
      </c>
      <c r="E348" s="124" t="s">
        <v>553</v>
      </c>
      <c r="F348" s="129"/>
      <c r="G348" s="129"/>
      <c r="H348" s="132">
        <f>'Прил.12'!H348</f>
        <v>151</v>
      </c>
    </row>
    <row r="349" spans="2:8" ht="25.5" hidden="1">
      <c r="B349" s="130" t="s">
        <v>556</v>
      </c>
      <c r="C349" s="129" t="s">
        <v>474</v>
      </c>
      <c r="D349" s="129" t="s">
        <v>496</v>
      </c>
      <c r="E349" s="124" t="s">
        <v>555</v>
      </c>
      <c r="F349" s="129"/>
      <c r="G349" s="129"/>
      <c r="H349" s="132">
        <f>'Прил.12'!H349</f>
        <v>63</v>
      </c>
    </row>
    <row r="350" spans="2:8" ht="51" hidden="1">
      <c r="B350" s="130" t="s">
        <v>354</v>
      </c>
      <c r="C350" s="129" t="s">
        <v>474</v>
      </c>
      <c r="D350" s="129" t="s">
        <v>496</v>
      </c>
      <c r="E350" s="124" t="s">
        <v>336</v>
      </c>
      <c r="F350" s="129"/>
      <c r="G350" s="129"/>
      <c r="H350" s="132">
        <f>'Прил.12'!H350</f>
        <v>18</v>
      </c>
    </row>
    <row r="351" spans="2:8" ht="12.75" hidden="1">
      <c r="B351" s="130" t="s">
        <v>753</v>
      </c>
      <c r="C351" s="129" t="s">
        <v>474</v>
      </c>
      <c r="D351" s="129" t="s">
        <v>496</v>
      </c>
      <c r="E351" s="124" t="s">
        <v>336</v>
      </c>
      <c r="F351" s="129" t="s">
        <v>536</v>
      </c>
      <c r="G351" s="129"/>
      <c r="H351" s="132">
        <f>'Прил.12'!H351</f>
        <v>18</v>
      </c>
    </row>
    <row r="352" spans="2:8" ht="12.75" hidden="1">
      <c r="B352" s="130" t="s">
        <v>537</v>
      </c>
      <c r="C352" s="129" t="s">
        <v>474</v>
      </c>
      <c r="D352" s="129" t="s">
        <v>496</v>
      </c>
      <c r="E352" s="124" t="s">
        <v>336</v>
      </c>
      <c r="F352" s="129" t="s">
        <v>538</v>
      </c>
      <c r="G352" s="129"/>
      <c r="H352" s="132">
        <f>'Прил.12'!H352</f>
        <v>18</v>
      </c>
    </row>
    <row r="353" spans="2:8" ht="12.75" hidden="1">
      <c r="B353" s="81" t="s">
        <v>530</v>
      </c>
      <c r="C353" s="129" t="s">
        <v>474</v>
      </c>
      <c r="D353" s="129" t="s">
        <v>496</v>
      </c>
      <c r="E353" s="124" t="s">
        <v>336</v>
      </c>
      <c r="F353" s="129" t="s">
        <v>538</v>
      </c>
      <c r="G353" s="129">
        <v>2</v>
      </c>
      <c r="H353" s="132">
        <f>'Прил.12'!H353</f>
        <v>18</v>
      </c>
    </row>
    <row r="354" spans="2:8" ht="51" hidden="1">
      <c r="B354" s="140" t="s">
        <v>356</v>
      </c>
      <c r="C354" s="129" t="s">
        <v>474</v>
      </c>
      <c r="D354" s="129" t="s">
        <v>496</v>
      </c>
      <c r="E354" s="124" t="s">
        <v>338</v>
      </c>
      <c r="F354" s="129"/>
      <c r="G354" s="129"/>
      <c r="H354" s="132">
        <f>'Прил.12'!H354</f>
        <v>2</v>
      </c>
    </row>
    <row r="355" spans="2:8" ht="12.75" hidden="1">
      <c r="B355" s="130" t="s">
        <v>753</v>
      </c>
      <c r="C355" s="129" t="s">
        <v>474</v>
      </c>
      <c r="D355" s="129" t="s">
        <v>496</v>
      </c>
      <c r="E355" s="124" t="s">
        <v>338</v>
      </c>
      <c r="F355" s="129" t="s">
        <v>536</v>
      </c>
      <c r="G355" s="129"/>
      <c r="H355" s="132">
        <f>'Прил.12'!H355</f>
        <v>2</v>
      </c>
    </row>
    <row r="356" spans="2:8" ht="12.75" hidden="1">
      <c r="B356" s="130" t="s">
        <v>537</v>
      </c>
      <c r="C356" s="129" t="s">
        <v>474</v>
      </c>
      <c r="D356" s="129" t="s">
        <v>496</v>
      </c>
      <c r="E356" s="124" t="s">
        <v>338</v>
      </c>
      <c r="F356" s="129" t="s">
        <v>538</v>
      </c>
      <c r="G356" s="129"/>
      <c r="H356" s="132">
        <f>'Прил.12'!H356</f>
        <v>2</v>
      </c>
    </row>
    <row r="357" spans="2:8" ht="12.75" hidden="1">
      <c r="B357" s="81" t="s">
        <v>530</v>
      </c>
      <c r="C357" s="129" t="s">
        <v>474</v>
      </c>
      <c r="D357" s="129" t="s">
        <v>496</v>
      </c>
      <c r="E357" s="124" t="s">
        <v>338</v>
      </c>
      <c r="F357" s="129" t="s">
        <v>538</v>
      </c>
      <c r="G357" s="129">
        <v>2</v>
      </c>
      <c r="H357" s="132">
        <f>'Прил.12'!H357</f>
        <v>2</v>
      </c>
    </row>
    <row r="358" spans="2:8" ht="51" hidden="1">
      <c r="B358" s="81" t="s">
        <v>357</v>
      </c>
      <c r="C358" s="129" t="s">
        <v>474</v>
      </c>
      <c r="D358" s="129" t="s">
        <v>496</v>
      </c>
      <c r="E358" s="124" t="s">
        <v>339</v>
      </c>
      <c r="F358" s="129"/>
      <c r="G358" s="129"/>
      <c r="H358" s="132">
        <f>'Прил.12'!H358</f>
        <v>29</v>
      </c>
    </row>
    <row r="359" spans="2:8" ht="12.75" hidden="1">
      <c r="B359" s="130" t="s">
        <v>753</v>
      </c>
      <c r="C359" s="129" t="s">
        <v>474</v>
      </c>
      <c r="D359" s="129" t="s">
        <v>496</v>
      </c>
      <c r="E359" s="124" t="s">
        <v>339</v>
      </c>
      <c r="F359" s="129" t="s">
        <v>536</v>
      </c>
      <c r="G359" s="129"/>
      <c r="H359" s="132">
        <f>'Прил.12'!H359</f>
        <v>29</v>
      </c>
    </row>
    <row r="360" spans="2:8" ht="12.75" hidden="1">
      <c r="B360" s="130" t="s">
        <v>537</v>
      </c>
      <c r="C360" s="129" t="s">
        <v>474</v>
      </c>
      <c r="D360" s="129" t="s">
        <v>496</v>
      </c>
      <c r="E360" s="124" t="s">
        <v>339</v>
      </c>
      <c r="F360" s="129" t="s">
        <v>538</v>
      </c>
      <c r="G360" s="129"/>
      <c r="H360" s="132">
        <f>'Прил.12'!H360</f>
        <v>29</v>
      </c>
    </row>
    <row r="361" spans="2:8" ht="12.75" hidden="1">
      <c r="B361" s="81" t="s">
        <v>530</v>
      </c>
      <c r="C361" s="129" t="s">
        <v>474</v>
      </c>
      <c r="D361" s="129" t="s">
        <v>496</v>
      </c>
      <c r="E361" s="124" t="s">
        <v>339</v>
      </c>
      <c r="F361" s="129" t="s">
        <v>538</v>
      </c>
      <c r="G361" s="129">
        <v>2</v>
      </c>
      <c r="H361" s="132">
        <f>'Прил.12'!H361</f>
        <v>29</v>
      </c>
    </row>
    <row r="362" spans="2:8" ht="51" hidden="1">
      <c r="B362" s="81" t="s">
        <v>358</v>
      </c>
      <c r="C362" s="129" t="s">
        <v>474</v>
      </c>
      <c r="D362" s="129" t="s">
        <v>496</v>
      </c>
      <c r="E362" s="124" t="s">
        <v>340</v>
      </c>
      <c r="F362" s="129"/>
      <c r="G362" s="129"/>
      <c r="H362" s="132">
        <f>'Прил.12'!H362</f>
        <v>9</v>
      </c>
    </row>
    <row r="363" spans="2:8" ht="12.75" hidden="1">
      <c r="B363" s="130" t="s">
        <v>753</v>
      </c>
      <c r="C363" s="129" t="s">
        <v>474</v>
      </c>
      <c r="D363" s="129" t="s">
        <v>496</v>
      </c>
      <c r="E363" s="124" t="s">
        <v>340</v>
      </c>
      <c r="F363" s="129" t="s">
        <v>536</v>
      </c>
      <c r="G363" s="129"/>
      <c r="H363" s="132">
        <f>'Прил.12'!H363</f>
        <v>9</v>
      </c>
    </row>
    <row r="364" spans="2:8" ht="12.75" hidden="1">
      <c r="B364" s="130" t="s">
        <v>537</v>
      </c>
      <c r="C364" s="129" t="s">
        <v>474</v>
      </c>
      <c r="D364" s="129" t="s">
        <v>496</v>
      </c>
      <c r="E364" s="124" t="s">
        <v>340</v>
      </c>
      <c r="F364" s="129" t="s">
        <v>538</v>
      </c>
      <c r="G364" s="129"/>
      <c r="H364" s="132">
        <f>'Прил.12'!H364</f>
        <v>9</v>
      </c>
    </row>
    <row r="365" spans="2:8" ht="12.75" hidden="1">
      <c r="B365" s="81" t="s">
        <v>530</v>
      </c>
      <c r="C365" s="129" t="s">
        <v>474</v>
      </c>
      <c r="D365" s="129" t="s">
        <v>496</v>
      </c>
      <c r="E365" s="124" t="s">
        <v>340</v>
      </c>
      <c r="F365" s="129" t="s">
        <v>538</v>
      </c>
      <c r="G365" s="129">
        <v>2</v>
      </c>
      <c r="H365" s="132">
        <f>'Прил.12'!H365</f>
        <v>9</v>
      </c>
    </row>
    <row r="366" spans="2:8" ht="51" hidden="1">
      <c r="B366" s="81" t="s">
        <v>359</v>
      </c>
      <c r="C366" s="129" t="s">
        <v>474</v>
      </c>
      <c r="D366" s="129" t="s">
        <v>496</v>
      </c>
      <c r="E366" s="124" t="s">
        <v>341</v>
      </c>
      <c r="F366" s="129"/>
      <c r="G366" s="129"/>
      <c r="H366" s="132">
        <f>'Прил.12'!H366</f>
        <v>5</v>
      </c>
    </row>
    <row r="367" spans="2:8" ht="12.75" hidden="1">
      <c r="B367" s="130" t="s">
        <v>753</v>
      </c>
      <c r="C367" s="129" t="s">
        <v>474</v>
      </c>
      <c r="D367" s="129" t="s">
        <v>496</v>
      </c>
      <c r="E367" s="124" t="s">
        <v>341</v>
      </c>
      <c r="F367" s="129" t="s">
        <v>536</v>
      </c>
      <c r="G367" s="129"/>
      <c r="H367" s="132">
        <f>'Прил.12'!H367</f>
        <v>5</v>
      </c>
    </row>
    <row r="368" spans="2:8" ht="12.75" hidden="1">
      <c r="B368" s="130" t="s">
        <v>537</v>
      </c>
      <c r="C368" s="129" t="s">
        <v>474</v>
      </c>
      <c r="D368" s="129" t="s">
        <v>496</v>
      </c>
      <c r="E368" s="124" t="s">
        <v>341</v>
      </c>
      <c r="F368" s="129" t="s">
        <v>538</v>
      </c>
      <c r="G368" s="129"/>
      <c r="H368" s="132">
        <f>'Прил.12'!H368</f>
        <v>5</v>
      </c>
    </row>
    <row r="369" spans="2:8" ht="12.75" hidden="1">
      <c r="B369" s="81" t="s">
        <v>530</v>
      </c>
      <c r="C369" s="129" t="s">
        <v>474</v>
      </c>
      <c r="D369" s="129" t="s">
        <v>496</v>
      </c>
      <c r="E369" s="124" t="s">
        <v>341</v>
      </c>
      <c r="F369" s="129" t="s">
        <v>538</v>
      </c>
      <c r="G369" s="129">
        <v>2</v>
      </c>
      <c r="H369" s="132">
        <f>'Прил.12'!H369</f>
        <v>5</v>
      </c>
    </row>
    <row r="370" spans="2:8" ht="38.25" hidden="1">
      <c r="B370" s="81" t="s">
        <v>560</v>
      </c>
      <c r="C370" s="129" t="s">
        <v>474</v>
      </c>
      <c r="D370" s="129" t="s">
        <v>496</v>
      </c>
      <c r="E370" s="124" t="s">
        <v>559</v>
      </c>
      <c r="F370" s="129"/>
      <c r="G370" s="129"/>
      <c r="H370" s="132">
        <f>'Прил.12'!H370</f>
        <v>73</v>
      </c>
    </row>
    <row r="371" spans="2:8" ht="63.75" hidden="1">
      <c r="B371" s="81" t="s">
        <v>361</v>
      </c>
      <c r="C371" s="129" t="s">
        <v>474</v>
      </c>
      <c r="D371" s="129" t="s">
        <v>496</v>
      </c>
      <c r="E371" s="124" t="s">
        <v>343</v>
      </c>
      <c r="F371" s="129"/>
      <c r="G371" s="129"/>
      <c r="H371" s="132">
        <f>'Прил.12'!H371</f>
        <v>13</v>
      </c>
    </row>
    <row r="372" spans="2:8" ht="12.75" hidden="1">
      <c r="B372" s="130" t="s">
        <v>753</v>
      </c>
      <c r="C372" s="129" t="s">
        <v>474</v>
      </c>
      <c r="D372" s="129" t="s">
        <v>496</v>
      </c>
      <c r="E372" s="124" t="s">
        <v>343</v>
      </c>
      <c r="F372" s="129" t="s">
        <v>536</v>
      </c>
      <c r="G372" s="129"/>
      <c r="H372" s="132">
        <f>'Прил.12'!H372</f>
        <v>13</v>
      </c>
    </row>
    <row r="373" spans="2:8" ht="12.75" hidden="1">
      <c r="B373" s="130" t="s">
        <v>537</v>
      </c>
      <c r="C373" s="129" t="s">
        <v>474</v>
      </c>
      <c r="D373" s="129" t="s">
        <v>496</v>
      </c>
      <c r="E373" s="124" t="s">
        <v>343</v>
      </c>
      <c r="F373" s="129" t="s">
        <v>538</v>
      </c>
      <c r="G373" s="129"/>
      <c r="H373" s="132">
        <f>'Прил.12'!H373</f>
        <v>13</v>
      </c>
    </row>
    <row r="374" spans="2:8" ht="12.75" hidden="1">
      <c r="B374" s="81" t="s">
        <v>530</v>
      </c>
      <c r="C374" s="129" t="s">
        <v>474</v>
      </c>
      <c r="D374" s="129" t="s">
        <v>496</v>
      </c>
      <c r="E374" s="124" t="s">
        <v>343</v>
      </c>
      <c r="F374" s="129" t="s">
        <v>538</v>
      </c>
      <c r="G374" s="129">
        <v>2</v>
      </c>
      <c r="H374" s="132">
        <f>'Прил.12'!H374</f>
        <v>13</v>
      </c>
    </row>
    <row r="375" spans="2:8" ht="51" hidden="1">
      <c r="B375" s="81" t="s">
        <v>362</v>
      </c>
      <c r="C375" s="129" t="s">
        <v>474</v>
      </c>
      <c r="D375" s="129" t="s">
        <v>496</v>
      </c>
      <c r="E375" s="124" t="s">
        <v>344</v>
      </c>
      <c r="F375" s="129"/>
      <c r="G375" s="129"/>
      <c r="H375" s="132">
        <f>'Прил.12'!H375</f>
        <v>5</v>
      </c>
    </row>
    <row r="376" spans="2:8" ht="12.75" hidden="1">
      <c r="B376" s="130" t="s">
        <v>753</v>
      </c>
      <c r="C376" s="129" t="s">
        <v>474</v>
      </c>
      <c r="D376" s="129" t="s">
        <v>496</v>
      </c>
      <c r="E376" s="124" t="s">
        <v>344</v>
      </c>
      <c r="F376" s="129" t="s">
        <v>536</v>
      </c>
      <c r="G376" s="129"/>
      <c r="H376" s="132">
        <f>'Прил.12'!H376</f>
        <v>5</v>
      </c>
    </row>
    <row r="377" spans="2:8" ht="12.75" hidden="1">
      <c r="B377" s="130" t="s">
        <v>537</v>
      </c>
      <c r="C377" s="129" t="s">
        <v>474</v>
      </c>
      <c r="D377" s="129" t="s">
        <v>496</v>
      </c>
      <c r="E377" s="124" t="s">
        <v>344</v>
      </c>
      <c r="F377" s="129" t="s">
        <v>538</v>
      </c>
      <c r="G377" s="129"/>
      <c r="H377" s="132">
        <f>'Прил.12'!H377</f>
        <v>5</v>
      </c>
    </row>
    <row r="378" spans="2:8" ht="12.75" hidden="1">
      <c r="B378" s="81" t="s">
        <v>530</v>
      </c>
      <c r="C378" s="129" t="s">
        <v>474</v>
      </c>
      <c r="D378" s="129" t="s">
        <v>496</v>
      </c>
      <c r="E378" s="124" t="s">
        <v>344</v>
      </c>
      <c r="F378" s="129" t="s">
        <v>538</v>
      </c>
      <c r="G378" s="129">
        <v>2</v>
      </c>
      <c r="H378" s="132">
        <f>'Прил.12'!H378</f>
        <v>5</v>
      </c>
    </row>
    <row r="379" spans="2:8" ht="51" hidden="1">
      <c r="B379" s="81" t="s">
        <v>363</v>
      </c>
      <c r="C379" s="129" t="s">
        <v>474</v>
      </c>
      <c r="D379" s="129" t="s">
        <v>496</v>
      </c>
      <c r="E379" s="124" t="s">
        <v>345</v>
      </c>
      <c r="F379" s="129"/>
      <c r="G379" s="129"/>
      <c r="H379" s="132">
        <f>'Прил.12'!H379</f>
        <v>55</v>
      </c>
    </row>
    <row r="380" spans="2:8" ht="12.75" hidden="1">
      <c r="B380" s="130" t="s">
        <v>753</v>
      </c>
      <c r="C380" s="129" t="s">
        <v>474</v>
      </c>
      <c r="D380" s="129" t="s">
        <v>496</v>
      </c>
      <c r="E380" s="124" t="s">
        <v>345</v>
      </c>
      <c r="F380" s="129" t="s">
        <v>536</v>
      </c>
      <c r="G380" s="129"/>
      <c r="H380" s="132">
        <f>'Прил.12'!H380</f>
        <v>55</v>
      </c>
    </row>
    <row r="381" spans="2:8" ht="12.75" hidden="1">
      <c r="B381" s="130" t="s">
        <v>537</v>
      </c>
      <c r="C381" s="129" t="s">
        <v>474</v>
      </c>
      <c r="D381" s="129" t="s">
        <v>496</v>
      </c>
      <c r="E381" s="124" t="s">
        <v>345</v>
      </c>
      <c r="F381" s="129" t="s">
        <v>538</v>
      </c>
      <c r="G381" s="129"/>
      <c r="H381" s="132">
        <f>'Прил.12'!H381</f>
        <v>55</v>
      </c>
    </row>
    <row r="382" spans="2:8" ht="12.75" hidden="1">
      <c r="B382" s="81" t="s">
        <v>530</v>
      </c>
      <c r="C382" s="129" t="s">
        <v>474</v>
      </c>
      <c r="D382" s="129" t="s">
        <v>496</v>
      </c>
      <c r="E382" s="124" t="s">
        <v>345</v>
      </c>
      <c r="F382" s="129" t="s">
        <v>538</v>
      </c>
      <c r="G382" s="129">
        <v>2</v>
      </c>
      <c r="H382" s="132">
        <f>'Прил.12'!H382</f>
        <v>55</v>
      </c>
    </row>
    <row r="383" spans="2:8" ht="38.25" hidden="1">
      <c r="B383" s="81" t="s">
        <v>562</v>
      </c>
      <c r="C383" s="129" t="s">
        <v>474</v>
      </c>
      <c r="D383" s="129" t="s">
        <v>496</v>
      </c>
      <c r="E383" s="124" t="s">
        <v>561</v>
      </c>
      <c r="F383" s="129"/>
      <c r="G383" s="129"/>
      <c r="H383" s="132">
        <f>'Прил.12'!H383</f>
        <v>15</v>
      </c>
    </row>
    <row r="384" spans="2:8" ht="76.5" hidden="1">
      <c r="B384" s="81" t="s">
        <v>364</v>
      </c>
      <c r="C384" s="129" t="s">
        <v>474</v>
      </c>
      <c r="D384" s="129" t="s">
        <v>496</v>
      </c>
      <c r="E384" s="124" t="s">
        <v>346</v>
      </c>
      <c r="F384" s="129"/>
      <c r="G384" s="129"/>
      <c r="H384" s="132">
        <f>'Прил.12'!H384</f>
        <v>3</v>
      </c>
    </row>
    <row r="385" spans="2:8" ht="12.75" hidden="1">
      <c r="B385" s="130" t="s">
        <v>753</v>
      </c>
      <c r="C385" s="129" t="s">
        <v>474</v>
      </c>
      <c r="D385" s="129" t="s">
        <v>496</v>
      </c>
      <c r="E385" s="124" t="s">
        <v>346</v>
      </c>
      <c r="F385" s="129" t="s">
        <v>536</v>
      </c>
      <c r="G385" s="129"/>
      <c r="H385" s="132">
        <f>'Прил.12'!H385</f>
        <v>3</v>
      </c>
    </row>
    <row r="386" spans="2:8" ht="12.75" hidden="1">
      <c r="B386" s="130" t="s">
        <v>537</v>
      </c>
      <c r="C386" s="129" t="s">
        <v>474</v>
      </c>
      <c r="D386" s="129" t="s">
        <v>496</v>
      </c>
      <c r="E386" s="124" t="s">
        <v>346</v>
      </c>
      <c r="F386" s="129" t="s">
        <v>538</v>
      </c>
      <c r="G386" s="129"/>
      <c r="H386" s="132">
        <f>'Прил.12'!H386</f>
        <v>3</v>
      </c>
    </row>
    <row r="387" spans="2:8" ht="12.75" hidden="1">
      <c r="B387" s="81" t="s">
        <v>530</v>
      </c>
      <c r="C387" s="129" t="s">
        <v>474</v>
      </c>
      <c r="D387" s="129" t="s">
        <v>496</v>
      </c>
      <c r="E387" s="124" t="s">
        <v>346</v>
      </c>
      <c r="F387" s="129" t="s">
        <v>538</v>
      </c>
      <c r="G387" s="129">
        <v>2</v>
      </c>
      <c r="H387" s="132">
        <f>'Прил.12'!H387</f>
        <v>3</v>
      </c>
    </row>
    <row r="388" spans="2:8" ht="76.5" hidden="1">
      <c r="B388" s="81" t="s">
        <v>365</v>
      </c>
      <c r="C388" s="129" t="s">
        <v>474</v>
      </c>
      <c r="D388" s="129" t="s">
        <v>496</v>
      </c>
      <c r="E388" s="124" t="s">
        <v>347</v>
      </c>
      <c r="F388" s="129"/>
      <c r="G388" s="129"/>
      <c r="H388" s="132">
        <f>'Прил.12'!H388</f>
        <v>5</v>
      </c>
    </row>
    <row r="389" spans="2:8" ht="12.75" hidden="1">
      <c r="B389" s="130" t="s">
        <v>753</v>
      </c>
      <c r="C389" s="129" t="s">
        <v>474</v>
      </c>
      <c r="D389" s="129" t="s">
        <v>496</v>
      </c>
      <c r="E389" s="124" t="s">
        <v>347</v>
      </c>
      <c r="F389" s="129" t="s">
        <v>536</v>
      </c>
      <c r="G389" s="129"/>
      <c r="H389" s="132">
        <f>'Прил.12'!H389</f>
        <v>5</v>
      </c>
    </row>
    <row r="390" spans="2:8" ht="12.75" hidden="1">
      <c r="B390" s="130" t="s">
        <v>537</v>
      </c>
      <c r="C390" s="129" t="s">
        <v>474</v>
      </c>
      <c r="D390" s="129" t="s">
        <v>496</v>
      </c>
      <c r="E390" s="124" t="s">
        <v>347</v>
      </c>
      <c r="F390" s="129" t="s">
        <v>538</v>
      </c>
      <c r="G390" s="129"/>
      <c r="H390" s="132">
        <f>'Прил.12'!H390</f>
        <v>5</v>
      </c>
    </row>
    <row r="391" spans="2:8" ht="12.75" hidden="1">
      <c r="B391" s="81" t="s">
        <v>530</v>
      </c>
      <c r="C391" s="129" t="s">
        <v>474</v>
      </c>
      <c r="D391" s="129" t="s">
        <v>496</v>
      </c>
      <c r="E391" s="124" t="s">
        <v>347</v>
      </c>
      <c r="F391" s="129" t="s">
        <v>538</v>
      </c>
      <c r="G391" s="129">
        <v>2</v>
      </c>
      <c r="H391" s="132">
        <f>'Прил.12'!H391</f>
        <v>5</v>
      </c>
    </row>
    <row r="392" spans="2:8" ht="51" hidden="1">
      <c r="B392" s="81" t="s">
        <v>366</v>
      </c>
      <c r="C392" s="129" t="s">
        <v>474</v>
      </c>
      <c r="D392" s="129" t="s">
        <v>496</v>
      </c>
      <c r="E392" s="124" t="s">
        <v>348</v>
      </c>
      <c r="F392" s="129"/>
      <c r="G392" s="129"/>
      <c r="H392" s="132">
        <f>'Прил.12'!H392</f>
        <v>2</v>
      </c>
    </row>
    <row r="393" spans="2:8" ht="12.75" hidden="1">
      <c r="B393" s="130" t="s">
        <v>753</v>
      </c>
      <c r="C393" s="129" t="s">
        <v>474</v>
      </c>
      <c r="D393" s="129" t="s">
        <v>496</v>
      </c>
      <c r="E393" s="124" t="s">
        <v>348</v>
      </c>
      <c r="F393" s="129" t="s">
        <v>536</v>
      </c>
      <c r="G393" s="129"/>
      <c r="H393" s="132">
        <f>'Прил.12'!H393</f>
        <v>2</v>
      </c>
    </row>
    <row r="394" spans="2:9" ht="12.75" hidden="1">
      <c r="B394" s="130" t="s">
        <v>537</v>
      </c>
      <c r="C394" s="129" t="s">
        <v>474</v>
      </c>
      <c r="D394" s="129" t="s">
        <v>496</v>
      </c>
      <c r="E394" s="124" t="s">
        <v>348</v>
      </c>
      <c r="F394" s="129" t="s">
        <v>538</v>
      </c>
      <c r="G394" s="129"/>
      <c r="H394" s="132">
        <f>'Прил.12'!H394</f>
        <v>2</v>
      </c>
      <c r="I394" s="195"/>
    </row>
    <row r="395" spans="2:9" ht="12.75" hidden="1">
      <c r="B395" s="81" t="s">
        <v>530</v>
      </c>
      <c r="C395" s="129" t="s">
        <v>474</v>
      </c>
      <c r="D395" s="129" t="s">
        <v>496</v>
      </c>
      <c r="E395" s="124" t="s">
        <v>348</v>
      </c>
      <c r="F395" s="129" t="s">
        <v>538</v>
      </c>
      <c r="G395" s="129">
        <v>2</v>
      </c>
      <c r="H395" s="132">
        <f>'Прил.12'!H395</f>
        <v>2</v>
      </c>
      <c r="I395" s="195"/>
    </row>
    <row r="396" spans="2:9" ht="51" hidden="1">
      <c r="B396" s="81" t="s">
        <v>487</v>
      </c>
      <c r="C396" s="129" t="s">
        <v>474</v>
      </c>
      <c r="D396" s="129" t="s">
        <v>496</v>
      </c>
      <c r="E396" s="124" t="s">
        <v>349</v>
      </c>
      <c r="F396" s="129"/>
      <c r="G396" s="129"/>
      <c r="H396" s="132">
        <f>'Прил.12'!H396</f>
        <v>3</v>
      </c>
      <c r="I396" s="195"/>
    </row>
    <row r="397" spans="2:9" ht="12.75" hidden="1">
      <c r="B397" s="130" t="s">
        <v>753</v>
      </c>
      <c r="C397" s="129" t="s">
        <v>474</v>
      </c>
      <c r="D397" s="129" t="s">
        <v>496</v>
      </c>
      <c r="E397" s="124" t="s">
        <v>349</v>
      </c>
      <c r="F397" s="129" t="s">
        <v>536</v>
      </c>
      <c r="G397" s="129"/>
      <c r="H397" s="132">
        <f>'Прил.12'!H397</f>
        <v>3</v>
      </c>
      <c r="I397" s="195"/>
    </row>
    <row r="398" spans="2:9" ht="12.75" hidden="1">
      <c r="B398" s="130" t="s">
        <v>537</v>
      </c>
      <c r="C398" s="129" t="s">
        <v>474</v>
      </c>
      <c r="D398" s="129" t="s">
        <v>496</v>
      </c>
      <c r="E398" s="124" t="s">
        <v>349</v>
      </c>
      <c r="F398" s="129" t="s">
        <v>538</v>
      </c>
      <c r="G398" s="129"/>
      <c r="H398" s="132">
        <f>'Прил.12'!H398</f>
        <v>3</v>
      </c>
      <c r="I398" s="195"/>
    </row>
    <row r="399" spans="2:9" ht="12.75" hidden="1">
      <c r="B399" s="81" t="s">
        <v>530</v>
      </c>
      <c r="C399" s="129" t="s">
        <v>474</v>
      </c>
      <c r="D399" s="129" t="s">
        <v>496</v>
      </c>
      <c r="E399" s="124" t="s">
        <v>349</v>
      </c>
      <c r="F399" s="129" t="s">
        <v>538</v>
      </c>
      <c r="G399" s="129">
        <v>2</v>
      </c>
      <c r="H399" s="132">
        <f>'Прил.12'!H399</f>
        <v>3</v>
      </c>
      <c r="I399" s="195"/>
    </row>
    <row r="400" spans="2:8" ht="66.75" customHeight="1" hidden="1">
      <c r="B400" s="81" t="s">
        <v>549</v>
      </c>
      <c r="C400" s="129" t="s">
        <v>474</v>
      </c>
      <c r="D400" s="129" t="s">
        <v>496</v>
      </c>
      <c r="E400" s="124" t="s">
        <v>350</v>
      </c>
      <c r="F400" s="129"/>
      <c r="G400" s="129"/>
      <c r="H400" s="132">
        <f>'Прил.12'!H400</f>
        <v>2</v>
      </c>
    </row>
    <row r="401" spans="2:8" ht="12.75" hidden="1">
      <c r="B401" s="130" t="s">
        <v>753</v>
      </c>
      <c r="C401" s="129" t="s">
        <v>474</v>
      </c>
      <c r="D401" s="129" t="s">
        <v>496</v>
      </c>
      <c r="E401" s="124" t="s">
        <v>350</v>
      </c>
      <c r="F401" s="129" t="s">
        <v>536</v>
      </c>
      <c r="G401" s="129"/>
      <c r="H401" s="132">
        <f>'Прил.12'!H401</f>
        <v>2</v>
      </c>
    </row>
    <row r="402" spans="2:8" ht="12.75" hidden="1">
      <c r="B402" s="130" t="s">
        <v>537</v>
      </c>
      <c r="C402" s="129" t="s">
        <v>474</v>
      </c>
      <c r="D402" s="129" t="s">
        <v>496</v>
      </c>
      <c r="E402" s="124" t="s">
        <v>350</v>
      </c>
      <c r="F402" s="129" t="s">
        <v>538</v>
      </c>
      <c r="G402" s="129"/>
      <c r="H402" s="132">
        <f>'Прил.12'!H402</f>
        <v>2</v>
      </c>
    </row>
    <row r="403" spans="2:8" ht="12.75" hidden="1">
      <c r="B403" s="81" t="s">
        <v>530</v>
      </c>
      <c r="C403" s="129" t="s">
        <v>474</v>
      </c>
      <c r="D403" s="129" t="s">
        <v>496</v>
      </c>
      <c r="E403" s="124" t="s">
        <v>350</v>
      </c>
      <c r="F403" s="129" t="s">
        <v>538</v>
      </c>
      <c r="G403" s="129">
        <v>2</v>
      </c>
      <c r="H403" s="132">
        <f>'Прил.12'!H403</f>
        <v>2</v>
      </c>
    </row>
    <row r="404" spans="2:8" ht="25.5" hidden="1">
      <c r="B404" s="81" t="s">
        <v>186</v>
      </c>
      <c r="C404" s="129" t="s">
        <v>474</v>
      </c>
      <c r="D404" s="129" t="s">
        <v>496</v>
      </c>
      <c r="E404" s="124" t="s">
        <v>218</v>
      </c>
      <c r="F404" s="129"/>
      <c r="G404" s="129"/>
      <c r="H404" s="132">
        <f>'Прил.12'!H404</f>
        <v>9</v>
      </c>
    </row>
    <row r="405" spans="2:8" ht="38.25" hidden="1">
      <c r="B405" s="81" t="s">
        <v>187</v>
      </c>
      <c r="C405" s="129" t="s">
        <v>474</v>
      </c>
      <c r="D405" s="129" t="s">
        <v>496</v>
      </c>
      <c r="E405" s="124" t="s">
        <v>219</v>
      </c>
      <c r="F405" s="129"/>
      <c r="G405" s="129"/>
      <c r="H405" s="132">
        <f>'Прил.12'!H405</f>
        <v>1</v>
      </c>
    </row>
    <row r="406" spans="2:8" ht="51" hidden="1">
      <c r="B406" s="81" t="s">
        <v>210</v>
      </c>
      <c r="C406" s="129" t="s">
        <v>474</v>
      </c>
      <c r="D406" s="129" t="s">
        <v>496</v>
      </c>
      <c r="E406" s="124" t="s">
        <v>211</v>
      </c>
      <c r="F406" s="129"/>
      <c r="G406" s="129"/>
      <c r="H406" s="132">
        <f>'Прил.12'!H406</f>
        <v>1</v>
      </c>
    </row>
    <row r="407" spans="2:8" ht="12.75" hidden="1">
      <c r="B407" s="130" t="s">
        <v>753</v>
      </c>
      <c r="C407" s="129" t="s">
        <v>474</v>
      </c>
      <c r="D407" s="129" t="s">
        <v>496</v>
      </c>
      <c r="E407" s="124" t="s">
        <v>211</v>
      </c>
      <c r="F407" s="129" t="s">
        <v>536</v>
      </c>
      <c r="G407" s="129"/>
      <c r="H407" s="132">
        <f>'Прил.12'!H407</f>
        <v>1</v>
      </c>
    </row>
    <row r="408" spans="2:8" ht="12.75" hidden="1">
      <c r="B408" s="130" t="s">
        <v>537</v>
      </c>
      <c r="C408" s="129" t="s">
        <v>474</v>
      </c>
      <c r="D408" s="129" t="s">
        <v>496</v>
      </c>
      <c r="E408" s="124" t="s">
        <v>211</v>
      </c>
      <c r="F408" s="129" t="s">
        <v>538</v>
      </c>
      <c r="G408" s="129"/>
      <c r="H408" s="132">
        <f>'Прил.12'!H408</f>
        <v>1</v>
      </c>
    </row>
    <row r="409" spans="2:8" ht="12.75" hidden="1">
      <c r="B409" s="81" t="s">
        <v>530</v>
      </c>
      <c r="C409" s="129" t="s">
        <v>474</v>
      </c>
      <c r="D409" s="129" t="s">
        <v>496</v>
      </c>
      <c r="E409" s="124" t="s">
        <v>211</v>
      </c>
      <c r="F409" s="129" t="s">
        <v>538</v>
      </c>
      <c r="G409" s="129">
        <v>2</v>
      </c>
      <c r="H409" s="132">
        <f>'Прил.12'!H409</f>
        <v>1</v>
      </c>
    </row>
    <row r="410" spans="2:8" ht="38.25" hidden="1">
      <c r="B410" s="81" t="s">
        <v>221</v>
      </c>
      <c r="C410" s="129" t="s">
        <v>474</v>
      </c>
      <c r="D410" s="129" t="s">
        <v>496</v>
      </c>
      <c r="E410" s="124" t="s">
        <v>220</v>
      </c>
      <c r="F410" s="129"/>
      <c r="G410" s="129"/>
      <c r="H410" s="132">
        <f>'Прил.12'!H410</f>
        <v>7.5</v>
      </c>
    </row>
    <row r="411" spans="2:8" ht="51" hidden="1">
      <c r="B411" s="81" t="s">
        <v>215</v>
      </c>
      <c r="C411" s="129" t="s">
        <v>474</v>
      </c>
      <c r="D411" s="129" t="s">
        <v>496</v>
      </c>
      <c r="E411" s="124" t="s">
        <v>212</v>
      </c>
      <c r="F411" s="129"/>
      <c r="G411" s="129"/>
      <c r="H411" s="132">
        <f>'Прил.12'!H411</f>
        <v>5</v>
      </c>
    </row>
    <row r="412" spans="2:8" ht="12.75" hidden="1">
      <c r="B412" s="130" t="s">
        <v>753</v>
      </c>
      <c r="C412" s="129" t="s">
        <v>474</v>
      </c>
      <c r="D412" s="129" t="s">
        <v>496</v>
      </c>
      <c r="E412" s="124" t="s">
        <v>212</v>
      </c>
      <c r="F412" s="129" t="s">
        <v>536</v>
      </c>
      <c r="G412" s="129"/>
      <c r="H412" s="132">
        <f>'Прил.12'!H412</f>
        <v>5</v>
      </c>
    </row>
    <row r="413" spans="2:8" ht="12.75" hidden="1">
      <c r="B413" s="130" t="s">
        <v>537</v>
      </c>
      <c r="C413" s="129" t="s">
        <v>474</v>
      </c>
      <c r="D413" s="129" t="s">
        <v>496</v>
      </c>
      <c r="E413" s="124" t="s">
        <v>212</v>
      </c>
      <c r="F413" s="129" t="s">
        <v>538</v>
      </c>
      <c r="G413" s="129"/>
      <c r="H413" s="132">
        <f>'Прил.12'!H413</f>
        <v>5</v>
      </c>
    </row>
    <row r="414" spans="2:8" ht="12.75" hidden="1">
      <c r="B414" s="81" t="s">
        <v>530</v>
      </c>
      <c r="C414" s="129" t="s">
        <v>474</v>
      </c>
      <c r="D414" s="129" t="s">
        <v>496</v>
      </c>
      <c r="E414" s="124" t="s">
        <v>212</v>
      </c>
      <c r="F414" s="129" t="s">
        <v>538</v>
      </c>
      <c r="G414" s="129">
        <v>2</v>
      </c>
      <c r="H414" s="132">
        <f>'Прил.12'!H414</f>
        <v>5</v>
      </c>
    </row>
    <row r="415" spans="2:8" ht="51" hidden="1">
      <c r="B415" s="81" t="s">
        <v>216</v>
      </c>
      <c r="C415" s="129" t="s">
        <v>474</v>
      </c>
      <c r="D415" s="129" t="s">
        <v>496</v>
      </c>
      <c r="E415" s="124" t="s">
        <v>213</v>
      </c>
      <c r="F415" s="129"/>
      <c r="G415" s="129"/>
      <c r="H415" s="132">
        <f>'Прил.12'!H415</f>
        <v>2.5</v>
      </c>
    </row>
    <row r="416" spans="2:8" ht="12.75" hidden="1">
      <c r="B416" s="130" t="s">
        <v>753</v>
      </c>
      <c r="C416" s="129" t="s">
        <v>474</v>
      </c>
      <c r="D416" s="129" t="s">
        <v>496</v>
      </c>
      <c r="E416" s="124" t="s">
        <v>213</v>
      </c>
      <c r="F416" s="129" t="s">
        <v>536</v>
      </c>
      <c r="G416" s="129"/>
      <c r="H416" s="132">
        <f>'Прил.12'!H416</f>
        <v>2.5</v>
      </c>
    </row>
    <row r="417" spans="2:8" ht="12.75" hidden="1">
      <c r="B417" s="130" t="s">
        <v>537</v>
      </c>
      <c r="C417" s="129" t="s">
        <v>474</v>
      </c>
      <c r="D417" s="129" t="s">
        <v>496</v>
      </c>
      <c r="E417" s="124" t="s">
        <v>213</v>
      </c>
      <c r="F417" s="129" t="s">
        <v>538</v>
      </c>
      <c r="G417" s="129"/>
      <c r="H417" s="132">
        <f>'Прил.12'!H417</f>
        <v>2.5</v>
      </c>
    </row>
    <row r="418" spans="2:8" ht="12.75" hidden="1">
      <c r="B418" s="81" t="s">
        <v>530</v>
      </c>
      <c r="C418" s="129" t="s">
        <v>474</v>
      </c>
      <c r="D418" s="129" t="s">
        <v>496</v>
      </c>
      <c r="E418" s="124" t="s">
        <v>213</v>
      </c>
      <c r="F418" s="129" t="s">
        <v>538</v>
      </c>
      <c r="G418" s="129">
        <v>2</v>
      </c>
      <c r="H418" s="132">
        <f>'Прил.12'!H418</f>
        <v>2.5</v>
      </c>
    </row>
    <row r="419" spans="2:8" ht="38.25" hidden="1">
      <c r="B419" s="81" t="s">
        <v>223</v>
      </c>
      <c r="C419" s="129" t="s">
        <v>474</v>
      </c>
      <c r="D419" s="129" t="s">
        <v>496</v>
      </c>
      <c r="E419" s="124" t="s">
        <v>222</v>
      </c>
      <c r="F419" s="129"/>
      <c r="G419" s="129"/>
      <c r="H419" s="132">
        <f>'Прил.12'!H419</f>
        <v>0.5</v>
      </c>
    </row>
    <row r="420" spans="2:8" ht="51" hidden="1">
      <c r="B420" s="81" t="s">
        <v>217</v>
      </c>
      <c r="C420" s="129" t="s">
        <v>474</v>
      </c>
      <c r="D420" s="129" t="s">
        <v>496</v>
      </c>
      <c r="E420" s="124" t="s">
        <v>214</v>
      </c>
      <c r="F420" s="129"/>
      <c r="G420" s="129"/>
      <c r="H420" s="132">
        <f>'Прил.12'!H420</f>
        <v>0.5</v>
      </c>
    </row>
    <row r="421" spans="2:8" ht="12.75" hidden="1">
      <c r="B421" s="130" t="s">
        <v>753</v>
      </c>
      <c r="C421" s="129" t="s">
        <v>474</v>
      </c>
      <c r="D421" s="129" t="s">
        <v>496</v>
      </c>
      <c r="E421" s="124" t="s">
        <v>214</v>
      </c>
      <c r="F421" s="129" t="s">
        <v>536</v>
      </c>
      <c r="G421" s="129"/>
      <c r="H421" s="132">
        <f>'Прил.12'!H421</f>
        <v>0.5</v>
      </c>
    </row>
    <row r="422" spans="2:8" ht="12.75" hidden="1">
      <c r="B422" s="130" t="s">
        <v>537</v>
      </c>
      <c r="C422" s="129" t="s">
        <v>474</v>
      </c>
      <c r="D422" s="129" t="s">
        <v>496</v>
      </c>
      <c r="E422" s="124" t="s">
        <v>214</v>
      </c>
      <c r="F422" s="129" t="s">
        <v>538</v>
      </c>
      <c r="G422" s="129"/>
      <c r="H422" s="132">
        <f>'Прил.12'!H422</f>
        <v>0.5</v>
      </c>
    </row>
    <row r="423" spans="2:8" ht="12.75" hidden="1">
      <c r="B423" s="81" t="s">
        <v>530</v>
      </c>
      <c r="C423" s="129" t="s">
        <v>474</v>
      </c>
      <c r="D423" s="129" t="s">
        <v>496</v>
      </c>
      <c r="E423" s="124" t="s">
        <v>214</v>
      </c>
      <c r="F423" s="129" t="s">
        <v>538</v>
      </c>
      <c r="G423" s="129">
        <v>2</v>
      </c>
      <c r="H423" s="132">
        <f>'Прил.12'!H423</f>
        <v>0.5</v>
      </c>
    </row>
    <row r="424" spans="2:8" ht="12.75">
      <c r="B424" s="140" t="s">
        <v>410</v>
      </c>
      <c r="C424" s="129" t="s">
        <v>474</v>
      </c>
      <c r="D424" s="129" t="s">
        <v>497</v>
      </c>
      <c r="E424" s="129"/>
      <c r="F424" s="129"/>
      <c r="G424" s="129"/>
      <c r="H424" s="132">
        <f>'Прил.12'!H424</f>
        <v>964.6</v>
      </c>
    </row>
    <row r="425" spans="2:8" ht="12.75" hidden="1">
      <c r="B425" s="130" t="s">
        <v>531</v>
      </c>
      <c r="C425" s="129" t="s">
        <v>474</v>
      </c>
      <c r="D425" s="129" t="s">
        <v>497</v>
      </c>
      <c r="E425" s="129" t="s">
        <v>69</v>
      </c>
      <c r="F425" s="129"/>
      <c r="G425" s="129"/>
      <c r="H425" s="132">
        <f>'Прил.12'!H425</f>
        <v>964.6</v>
      </c>
    </row>
    <row r="426" spans="2:8" ht="38.25" hidden="1">
      <c r="B426" s="81" t="s">
        <v>94</v>
      </c>
      <c r="C426" s="129" t="s">
        <v>474</v>
      </c>
      <c r="D426" s="129" t="s">
        <v>497</v>
      </c>
      <c r="E426" s="124" t="s">
        <v>565</v>
      </c>
      <c r="F426" s="129"/>
      <c r="G426" s="129"/>
      <c r="H426" s="132">
        <f>'Прил.12'!H426</f>
        <v>964.6</v>
      </c>
    </row>
    <row r="427" spans="2:8" ht="38.25" hidden="1">
      <c r="B427" s="81" t="s">
        <v>532</v>
      </c>
      <c r="C427" s="129" t="s">
        <v>474</v>
      </c>
      <c r="D427" s="129" t="s">
        <v>497</v>
      </c>
      <c r="E427" s="124" t="s">
        <v>565</v>
      </c>
      <c r="F427" s="129" t="s">
        <v>236</v>
      </c>
      <c r="G427" s="129"/>
      <c r="H427" s="132">
        <f>'Прил.12'!H427</f>
        <v>783.6</v>
      </c>
    </row>
    <row r="428" spans="2:8" ht="12.75" hidden="1">
      <c r="B428" s="81" t="s">
        <v>476</v>
      </c>
      <c r="C428" s="129" t="s">
        <v>474</v>
      </c>
      <c r="D428" s="129" t="s">
        <v>497</v>
      </c>
      <c r="E428" s="124" t="s">
        <v>565</v>
      </c>
      <c r="F428" s="129" t="s">
        <v>533</v>
      </c>
      <c r="G428" s="129"/>
      <c r="H428" s="132">
        <f>'Прил.12'!H428</f>
        <v>783.6</v>
      </c>
    </row>
    <row r="429" spans="2:8" ht="12.75" hidden="1">
      <c r="B429" s="81" t="s">
        <v>530</v>
      </c>
      <c r="C429" s="129" t="s">
        <v>474</v>
      </c>
      <c r="D429" s="129" t="s">
        <v>497</v>
      </c>
      <c r="E429" s="124" t="s">
        <v>565</v>
      </c>
      <c r="F429" s="129" t="s">
        <v>533</v>
      </c>
      <c r="G429" s="129">
        <v>2</v>
      </c>
      <c r="H429" s="132">
        <f>'Прил.12'!H429</f>
        <v>783.6</v>
      </c>
    </row>
    <row r="430" spans="2:8" ht="12.75" hidden="1">
      <c r="B430" s="130" t="s">
        <v>753</v>
      </c>
      <c r="C430" s="129" t="s">
        <v>474</v>
      </c>
      <c r="D430" s="129" t="s">
        <v>497</v>
      </c>
      <c r="E430" s="124" t="s">
        <v>565</v>
      </c>
      <c r="F430" s="129" t="s">
        <v>536</v>
      </c>
      <c r="G430" s="129"/>
      <c r="H430" s="132">
        <f>'Прил.12'!H430</f>
        <v>179.5</v>
      </c>
    </row>
    <row r="431" spans="2:8" ht="12.75" hidden="1">
      <c r="B431" s="130" t="s">
        <v>537</v>
      </c>
      <c r="C431" s="129" t="s">
        <v>474</v>
      </c>
      <c r="D431" s="129" t="s">
        <v>497</v>
      </c>
      <c r="E431" s="124" t="s">
        <v>565</v>
      </c>
      <c r="F431" s="129" t="s">
        <v>538</v>
      </c>
      <c r="G431" s="129"/>
      <c r="H431" s="132">
        <f>'Прил.12'!H431</f>
        <v>179.5</v>
      </c>
    </row>
    <row r="432" spans="2:8" ht="12.75" hidden="1">
      <c r="B432" s="81" t="s">
        <v>530</v>
      </c>
      <c r="C432" s="129" t="s">
        <v>474</v>
      </c>
      <c r="D432" s="129" t="s">
        <v>497</v>
      </c>
      <c r="E432" s="124" t="s">
        <v>565</v>
      </c>
      <c r="F432" s="129" t="s">
        <v>538</v>
      </c>
      <c r="G432" s="129">
        <v>2</v>
      </c>
      <c r="H432" s="132">
        <f>'Прил.12'!H432</f>
        <v>179.5</v>
      </c>
    </row>
    <row r="433" spans="2:8" ht="12.75" hidden="1">
      <c r="B433" s="130" t="s">
        <v>492</v>
      </c>
      <c r="C433" s="129" t="s">
        <v>474</v>
      </c>
      <c r="D433" s="129" t="s">
        <v>497</v>
      </c>
      <c r="E433" s="124" t="s">
        <v>565</v>
      </c>
      <c r="F433" s="129" t="s">
        <v>140</v>
      </c>
      <c r="G433" s="129"/>
      <c r="H433" s="132">
        <f>'Прил.12'!H433</f>
        <v>1.5</v>
      </c>
    </row>
    <row r="434" spans="2:8" ht="12.75" hidden="1">
      <c r="B434" s="130" t="s">
        <v>493</v>
      </c>
      <c r="C434" s="129" t="s">
        <v>474</v>
      </c>
      <c r="D434" s="129" t="s">
        <v>497</v>
      </c>
      <c r="E434" s="124" t="s">
        <v>565</v>
      </c>
      <c r="F434" s="129" t="s">
        <v>494</v>
      </c>
      <c r="G434" s="129"/>
      <c r="H434" s="132">
        <f>'Прил.12'!H434</f>
        <v>1.5</v>
      </c>
    </row>
    <row r="435" spans="2:8" ht="12.75" hidden="1">
      <c r="B435" s="81" t="s">
        <v>530</v>
      </c>
      <c r="C435" s="129" t="s">
        <v>474</v>
      </c>
      <c r="D435" s="129" t="s">
        <v>497</v>
      </c>
      <c r="E435" s="124" t="s">
        <v>565</v>
      </c>
      <c r="F435" s="129" t="s">
        <v>494</v>
      </c>
      <c r="G435" s="129">
        <v>2</v>
      </c>
      <c r="H435" s="132">
        <f>'Прил.12'!H435</f>
        <v>1.5</v>
      </c>
    </row>
    <row r="436" spans="2:8" s="173" customFormat="1" ht="12.75">
      <c r="B436" s="69" t="s">
        <v>411</v>
      </c>
      <c r="C436" s="168" t="s">
        <v>498</v>
      </c>
      <c r="D436" s="168"/>
      <c r="E436" s="168"/>
      <c r="F436" s="168"/>
      <c r="G436" s="168"/>
      <c r="H436" s="170">
        <f>'Прил.12'!H436</f>
        <v>6944.200000000001</v>
      </c>
    </row>
    <row r="437" spans="2:8" s="173" customFormat="1" ht="12.75" hidden="1">
      <c r="B437" s="130" t="s">
        <v>526</v>
      </c>
      <c r="C437" s="135"/>
      <c r="D437" s="135"/>
      <c r="E437" s="135"/>
      <c r="F437" s="135"/>
      <c r="G437" s="135">
        <v>1</v>
      </c>
      <c r="H437" s="132">
        <f>'Прил.12'!H437</f>
        <v>2400</v>
      </c>
    </row>
    <row r="438" spans="2:8" s="173" customFormat="1" ht="12.75" hidden="1">
      <c r="B438" s="130" t="s">
        <v>530</v>
      </c>
      <c r="C438" s="135"/>
      <c r="D438" s="135"/>
      <c r="E438" s="135"/>
      <c r="F438" s="135"/>
      <c r="G438" s="135">
        <v>2</v>
      </c>
      <c r="H438" s="132">
        <f>'Прил.12'!H438</f>
        <v>4544.200000000001</v>
      </c>
    </row>
    <row r="439" spans="2:8" ht="12.75">
      <c r="B439" s="81" t="s">
        <v>412</v>
      </c>
      <c r="C439" s="129" t="s">
        <v>498</v>
      </c>
      <c r="D439" s="129" t="s">
        <v>499</v>
      </c>
      <c r="E439" s="129"/>
      <c r="F439" s="129"/>
      <c r="G439" s="129"/>
      <c r="H439" s="132">
        <f>'Прил.12'!H439</f>
        <v>6944.200000000001</v>
      </c>
    </row>
    <row r="440" spans="2:8" ht="12.75" hidden="1">
      <c r="B440" s="130" t="s">
        <v>531</v>
      </c>
      <c r="C440" s="129" t="s">
        <v>498</v>
      </c>
      <c r="D440" s="129" t="s">
        <v>499</v>
      </c>
      <c r="E440" s="129" t="s">
        <v>69</v>
      </c>
      <c r="F440" s="168"/>
      <c r="G440" s="168"/>
      <c r="H440" s="132">
        <f>'Прил.12'!H440</f>
        <v>6803.200000000001</v>
      </c>
    </row>
    <row r="441" spans="2:8" ht="25.5" hidden="1">
      <c r="B441" s="81" t="s">
        <v>95</v>
      </c>
      <c r="C441" s="129" t="s">
        <v>498</v>
      </c>
      <c r="D441" s="129" t="s">
        <v>499</v>
      </c>
      <c r="E441" s="124" t="s">
        <v>664</v>
      </c>
      <c r="F441" s="129"/>
      <c r="G441" s="129"/>
      <c r="H441" s="132">
        <f>'Прил.12'!H441</f>
        <v>2954.6</v>
      </c>
    </row>
    <row r="442" spans="2:8" ht="25.5" hidden="1">
      <c r="B442" s="81" t="s">
        <v>793</v>
      </c>
      <c r="C442" s="129" t="s">
        <v>498</v>
      </c>
      <c r="D442" s="129" t="s">
        <v>499</v>
      </c>
      <c r="E442" s="124" t="s">
        <v>664</v>
      </c>
      <c r="F442" s="129" t="s">
        <v>794</v>
      </c>
      <c r="G442" s="129"/>
      <c r="H442" s="132">
        <f>'Прил.12'!H442</f>
        <v>2954.6</v>
      </c>
    </row>
    <row r="443" spans="2:8" ht="12.75" hidden="1">
      <c r="B443" s="81" t="s">
        <v>483</v>
      </c>
      <c r="C443" s="129" t="s">
        <v>498</v>
      </c>
      <c r="D443" s="129" t="s">
        <v>499</v>
      </c>
      <c r="E443" s="124" t="s">
        <v>664</v>
      </c>
      <c r="F443" s="129">
        <v>610</v>
      </c>
      <c r="G443" s="129"/>
      <c r="H443" s="132">
        <f>'Прил.12'!H443</f>
        <v>2954.6</v>
      </c>
    </row>
    <row r="444" spans="2:8" ht="12.75" hidden="1">
      <c r="B444" s="130" t="s">
        <v>526</v>
      </c>
      <c r="C444" s="129" t="s">
        <v>498</v>
      </c>
      <c r="D444" s="129" t="s">
        <v>499</v>
      </c>
      <c r="E444" s="124" t="s">
        <v>664</v>
      </c>
      <c r="F444" s="129">
        <v>610</v>
      </c>
      <c r="G444" s="129" t="s">
        <v>519</v>
      </c>
      <c r="H444" s="132">
        <f>'Прил.12'!H444</f>
        <v>750</v>
      </c>
    </row>
    <row r="445" spans="2:8" ht="12.75" hidden="1">
      <c r="B445" s="81" t="s">
        <v>530</v>
      </c>
      <c r="C445" s="129" t="s">
        <v>498</v>
      </c>
      <c r="D445" s="129" t="s">
        <v>499</v>
      </c>
      <c r="E445" s="124" t="s">
        <v>664</v>
      </c>
      <c r="F445" s="129">
        <v>610</v>
      </c>
      <c r="G445" s="129">
        <v>2</v>
      </c>
      <c r="H445" s="132">
        <f>'Прил.12'!H445</f>
        <v>2204.6</v>
      </c>
    </row>
    <row r="446" spans="2:8" ht="12.75" hidden="1">
      <c r="B446" s="81" t="s">
        <v>96</v>
      </c>
      <c r="C446" s="129" t="s">
        <v>498</v>
      </c>
      <c r="D446" s="129" t="s">
        <v>499</v>
      </c>
      <c r="E446" s="124" t="s">
        <v>626</v>
      </c>
      <c r="F446" s="129"/>
      <c r="G446" s="129"/>
      <c r="H446" s="132">
        <f>'Прил.12'!H446</f>
        <v>3848.6000000000004</v>
      </c>
    </row>
    <row r="447" spans="2:8" ht="38.25" hidden="1">
      <c r="B447" s="81" t="s">
        <v>532</v>
      </c>
      <c r="C447" s="129" t="s">
        <v>498</v>
      </c>
      <c r="D447" s="129" t="s">
        <v>499</v>
      </c>
      <c r="E447" s="124" t="s">
        <v>626</v>
      </c>
      <c r="F447" s="129" t="s">
        <v>236</v>
      </c>
      <c r="G447" s="129"/>
      <c r="H447" s="132">
        <f>'Прил.12'!H447</f>
        <v>2808.8</v>
      </c>
    </row>
    <row r="448" spans="2:8" ht="12.75" hidden="1">
      <c r="B448" s="81" t="s">
        <v>476</v>
      </c>
      <c r="C448" s="129" t="s">
        <v>498</v>
      </c>
      <c r="D448" s="129" t="s">
        <v>499</v>
      </c>
      <c r="E448" s="124" t="s">
        <v>626</v>
      </c>
      <c r="F448" s="129" t="s">
        <v>533</v>
      </c>
      <c r="G448" s="129"/>
      <c r="H448" s="132">
        <f>'Прил.12'!H448</f>
        <v>2808.8</v>
      </c>
    </row>
    <row r="449" spans="2:8" ht="12.75" hidden="1">
      <c r="B449" s="130" t="s">
        <v>526</v>
      </c>
      <c r="C449" s="129" t="s">
        <v>498</v>
      </c>
      <c r="D449" s="129" t="s">
        <v>499</v>
      </c>
      <c r="E449" s="124" t="s">
        <v>626</v>
      </c>
      <c r="F449" s="129" t="s">
        <v>533</v>
      </c>
      <c r="G449" s="129" t="s">
        <v>519</v>
      </c>
      <c r="H449" s="132">
        <f>'Прил.12'!H449</f>
        <v>659.3</v>
      </c>
    </row>
    <row r="450" spans="2:8" ht="12.75" hidden="1">
      <c r="B450" s="81" t="s">
        <v>530</v>
      </c>
      <c r="C450" s="129" t="s">
        <v>498</v>
      </c>
      <c r="D450" s="129" t="s">
        <v>499</v>
      </c>
      <c r="E450" s="124" t="s">
        <v>626</v>
      </c>
      <c r="F450" s="129" t="s">
        <v>533</v>
      </c>
      <c r="G450" s="129">
        <v>2</v>
      </c>
      <c r="H450" s="132">
        <f>'Прил.12'!H450</f>
        <v>2149.5</v>
      </c>
    </row>
    <row r="451" spans="2:8" ht="12.75" hidden="1">
      <c r="B451" s="130" t="s">
        <v>753</v>
      </c>
      <c r="C451" s="129" t="s">
        <v>498</v>
      </c>
      <c r="D451" s="129" t="s">
        <v>499</v>
      </c>
      <c r="E451" s="124" t="s">
        <v>626</v>
      </c>
      <c r="F451" s="129" t="s">
        <v>536</v>
      </c>
      <c r="G451" s="129"/>
      <c r="H451" s="132">
        <f>'Прил.12'!H451</f>
        <v>1039.8</v>
      </c>
    </row>
    <row r="452" spans="2:8" ht="12.75" hidden="1">
      <c r="B452" s="130" t="s">
        <v>537</v>
      </c>
      <c r="C452" s="129" t="s">
        <v>498</v>
      </c>
      <c r="D452" s="129" t="s">
        <v>499</v>
      </c>
      <c r="E452" s="124" t="s">
        <v>626</v>
      </c>
      <c r="F452" s="129" t="s">
        <v>538</v>
      </c>
      <c r="G452" s="129"/>
      <c r="H452" s="132">
        <f>'Прил.12'!H452</f>
        <v>1039.8</v>
      </c>
    </row>
    <row r="453" spans="2:10" ht="12.75" hidden="1">
      <c r="B453" s="130" t="s">
        <v>526</v>
      </c>
      <c r="C453" s="129" t="s">
        <v>498</v>
      </c>
      <c r="D453" s="129" t="s">
        <v>499</v>
      </c>
      <c r="E453" s="124" t="s">
        <v>626</v>
      </c>
      <c r="F453" s="129" t="s">
        <v>538</v>
      </c>
      <c r="G453" s="129" t="s">
        <v>519</v>
      </c>
      <c r="H453" s="132">
        <f>'Прил.12'!H453</f>
        <v>990.7</v>
      </c>
      <c r="J453" s="171"/>
    </row>
    <row r="454" spans="2:8" ht="12.75" hidden="1">
      <c r="B454" s="81" t="s">
        <v>530</v>
      </c>
      <c r="C454" s="129" t="s">
        <v>498</v>
      </c>
      <c r="D454" s="129" t="s">
        <v>499</v>
      </c>
      <c r="E454" s="124" t="s">
        <v>626</v>
      </c>
      <c r="F454" s="129" t="s">
        <v>538</v>
      </c>
      <c r="G454" s="129">
        <v>2</v>
      </c>
      <c r="H454" s="132">
        <f>'Прил.12'!H454</f>
        <v>49.1</v>
      </c>
    </row>
    <row r="455" spans="2:8" ht="12.75" hidden="1">
      <c r="B455" s="175" t="s">
        <v>648</v>
      </c>
      <c r="C455" s="129" t="s">
        <v>498</v>
      </c>
      <c r="D455" s="129" t="s">
        <v>499</v>
      </c>
      <c r="E455" s="124" t="s">
        <v>26</v>
      </c>
      <c r="F455" s="135"/>
      <c r="G455" s="129"/>
      <c r="H455" s="132">
        <f>'Прил.12'!H455</f>
        <v>141</v>
      </c>
    </row>
    <row r="456" spans="2:8" ht="30.75" customHeight="1" hidden="1">
      <c r="B456" s="133" t="s">
        <v>608</v>
      </c>
      <c r="C456" s="129" t="s">
        <v>498</v>
      </c>
      <c r="D456" s="129" t="s">
        <v>499</v>
      </c>
      <c r="E456" s="136" t="s">
        <v>666</v>
      </c>
      <c r="F456" s="135"/>
      <c r="G456" s="129"/>
      <c r="H456" s="132">
        <f>'Прил.12'!H456</f>
        <v>130</v>
      </c>
    </row>
    <row r="457" spans="2:8" ht="38.25" hidden="1">
      <c r="B457" s="133" t="s">
        <v>607</v>
      </c>
      <c r="C457" s="129" t="s">
        <v>498</v>
      </c>
      <c r="D457" s="129" t="s">
        <v>499</v>
      </c>
      <c r="E457" s="136" t="s">
        <v>665</v>
      </c>
      <c r="F457" s="135"/>
      <c r="G457" s="129"/>
      <c r="H457" s="132">
        <f>'Прил.12'!H457</f>
        <v>30</v>
      </c>
    </row>
    <row r="458" spans="2:8" ht="25.5" hidden="1">
      <c r="B458" s="81" t="s">
        <v>793</v>
      </c>
      <c r="C458" s="129" t="s">
        <v>498</v>
      </c>
      <c r="D458" s="129" t="s">
        <v>499</v>
      </c>
      <c r="E458" s="136" t="s">
        <v>665</v>
      </c>
      <c r="F458" s="135">
        <v>600</v>
      </c>
      <c r="G458" s="129"/>
      <c r="H458" s="132">
        <f>'Прил.12'!H458</f>
        <v>30</v>
      </c>
    </row>
    <row r="459" spans="2:8" ht="12.75" hidden="1">
      <c r="B459" s="81" t="s">
        <v>483</v>
      </c>
      <c r="C459" s="129" t="s">
        <v>498</v>
      </c>
      <c r="D459" s="129" t="s">
        <v>499</v>
      </c>
      <c r="E459" s="136" t="s">
        <v>665</v>
      </c>
      <c r="F459" s="135">
        <v>610</v>
      </c>
      <c r="G459" s="129"/>
      <c r="H459" s="132">
        <f>'Прил.12'!H459</f>
        <v>30</v>
      </c>
    </row>
    <row r="460" spans="2:8" ht="12.75" hidden="1">
      <c r="B460" s="81" t="s">
        <v>530</v>
      </c>
      <c r="C460" s="129" t="s">
        <v>498</v>
      </c>
      <c r="D460" s="129" t="s">
        <v>499</v>
      </c>
      <c r="E460" s="136" t="s">
        <v>665</v>
      </c>
      <c r="F460" s="135">
        <v>610</v>
      </c>
      <c r="G460" s="129" t="s">
        <v>520</v>
      </c>
      <c r="H460" s="132">
        <f>'Прил.12'!H460</f>
        <v>30</v>
      </c>
    </row>
    <row r="461" spans="2:8" ht="41.25" customHeight="1" hidden="1">
      <c r="B461" s="133" t="s">
        <v>762</v>
      </c>
      <c r="C461" s="129" t="s">
        <v>498</v>
      </c>
      <c r="D461" s="129" t="s">
        <v>499</v>
      </c>
      <c r="E461" s="136" t="s">
        <v>668</v>
      </c>
      <c r="F461" s="135"/>
      <c r="G461" s="129"/>
      <c r="H461" s="132">
        <f>'Прил.12'!H461</f>
        <v>45</v>
      </c>
    </row>
    <row r="462" spans="2:8" ht="25.5" hidden="1">
      <c r="B462" s="81" t="s">
        <v>793</v>
      </c>
      <c r="C462" s="129" t="s">
        <v>498</v>
      </c>
      <c r="D462" s="129" t="s">
        <v>499</v>
      </c>
      <c r="E462" s="136" t="s">
        <v>668</v>
      </c>
      <c r="F462" s="135">
        <v>600</v>
      </c>
      <c r="G462" s="129"/>
      <c r="H462" s="132">
        <f>'Прил.12'!H462</f>
        <v>45</v>
      </c>
    </row>
    <row r="463" spans="2:8" ht="12.75" hidden="1">
      <c r="B463" s="81" t="s">
        <v>483</v>
      </c>
      <c r="C463" s="129" t="s">
        <v>498</v>
      </c>
      <c r="D463" s="129" t="s">
        <v>499</v>
      </c>
      <c r="E463" s="136" t="s">
        <v>668</v>
      </c>
      <c r="F463" s="135">
        <v>610</v>
      </c>
      <c r="G463" s="129"/>
      <c r="H463" s="132">
        <f>'Прил.12'!H463</f>
        <v>45</v>
      </c>
    </row>
    <row r="464" spans="2:8" ht="12.75" hidden="1">
      <c r="B464" s="81" t="s">
        <v>530</v>
      </c>
      <c r="C464" s="129" t="s">
        <v>498</v>
      </c>
      <c r="D464" s="129" t="s">
        <v>499</v>
      </c>
      <c r="E464" s="136" t="s">
        <v>668</v>
      </c>
      <c r="F464" s="135">
        <v>610</v>
      </c>
      <c r="G464" s="129" t="s">
        <v>520</v>
      </c>
      <c r="H464" s="132">
        <f>'Прил.12'!H464</f>
        <v>45</v>
      </c>
    </row>
    <row r="465" spans="2:8" ht="38.25" hidden="1">
      <c r="B465" s="133" t="s">
        <v>761</v>
      </c>
      <c r="C465" s="129" t="s">
        <v>498</v>
      </c>
      <c r="D465" s="129" t="s">
        <v>499</v>
      </c>
      <c r="E465" s="136" t="s">
        <v>669</v>
      </c>
      <c r="F465" s="135"/>
      <c r="G465" s="129"/>
      <c r="H465" s="132">
        <f>'Прил.12'!H465</f>
        <v>15</v>
      </c>
    </row>
    <row r="466" spans="2:8" ht="25.5" hidden="1">
      <c r="B466" s="81" t="s">
        <v>793</v>
      </c>
      <c r="C466" s="129" t="s">
        <v>498</v>
      </c>
      <c r="D466" s="129" t="s">
        <v>499</v>
      </c>
      <c r="E466" s="136" t="s">
        <v>669</v>
      </c>
      <c r="F466" s="135">
        <v>600</v>
      </c>
      <c r="G466" s="129"/>
      <c r="H466" s="132">
        <f>'Прил.12'!H466</f>
        <v>15</v>
      </c>
    </row>
    <row r="467" spans="2:8" ht="12.75" hidden="1">
      <c r="B467" s="81" t="s">
        <v>483</v>
      </c>
      <c r="C467" s="129" t="s">
        <v>498</v>
      </c>
      <c r="D467" s="129" t="s">
        <v>499</v>
      </c>
      <c r="E467" s="136" t="s">
        <v>669</v>
      </c>
      <c r="F467" s="135">
        <v>610</v>
      </c>
      <c r="G467" s="129"/>
      <c r="H467" s="132">
        <f>'Прил.12'!H467</f>
        <v>15</v>
      </c>
    </row>
    <row r="468" spans="2:8" ht="12.75" hidden="1">
      <c r="B468" s="81" t="s">
        <v>530</v>
      </c>
      <c r="C468" s="129" t="s">
        <v>498</v>
      </c>
      <c r="D468" s="129" t="s">
        <v>499</v>
      </c>
      <c r="E468" s="136" t="s">
        <v>669</v>
      </c>
      <c r="F468" s="135">
        <v>610</v>
      </c>
      <c r="G468" s="129" t="s">
        <v>520</v>
      </c>
      <c r="H468" s="132">
        <f>'Прил.12'!H468</f>
        <v>15</v>
      </c>
    </row>
    <row r="469" spans="2:8" ht="38.25" hidden="1">
      <c r="B469" s="133" t="s">
        <v>609</v>
      </c>
      <c r="C469" s="129" t="s">
        <v>498</v>
      </c>
      <c r="D469" s="129" t="s">
        <v>499</v>
      </c>
      <c r="E469" s="136" t="s">
        <v>670</v>
      </c>
      <c r="F469" s="135"/>
      <c r="G469" s="129"/>
      <c r="H469" s="132">
        <f>'Прил.12'!H469</f>
        <v>40</v>
      </c>
    </row>
    <row r="470" spans="2:8" ht="25.5" hidden="1">
      <c r="B470" s="81" t="s">
        <v>793</v>
      </c>
      <c r="C470" s="129" t="s">
        <v>498</v>
      </c>
      <c r="D470" s="129" t="s">
        <v>499</v>
      </c>
      <c r="E470" s="136" t="s">
        <v>670</v>
      </c>
      <c r="F470" s="135">
        <v>600</v>
      </c>
      <c r="G470" s="129"/>
      <c r="H470" s="132">
        <f>'Прил.12'!H470</f>
        <v>40</v>
      </c>
    </row>
    <row r="471" spans="2:8" ht="12.75" hidden="1">
      <c r="B471" s="81" t="s">
        <v>483</v>
      </c>
      <c r="C471" s="129" t="s">
        <v>498</v>
      </c>
      <c r="D471" s="129" t="s">
        <v>499</v>
      </c>
      <c r="E471" s="136" t="s">
        <v>670</v>
      </c>
      <c r="F471" s="135">
        <v>610</v>
      </c>
      <c r="G471" s="129"/>
      <c r="H471" s="132">
        <f>'Прил.12'!H471</f>
        <v>40</v>
      </c>
    </row>
    <row r="472" spans="2:8" ht="12.75" hidden="1">
      <c r="B472" s="81" t="s">
        <v>530</v>
      </c>
      <c r="C472" s="129" t="s">
        <v>498</v>
      </c>
      <c r="D472" s="129" t="s">
        <v>499</v>
      </c>
      <c r="E472" s="136" t="s">
        <v>670</v>
      </c>
      <c r="F472" s="135">
        <v>610</v>
      </c>
      <c r="G472" s="129" t="s">
        <v>520</v>
      </c>
      <c r="H472" s="132">
        <f>'Прил.12'!H472</f>
        <v>40</v>
      </c>
    </row>
    <row r="473" spans="2:8" ht="25.5" hidden="1">
      <c r="B473" s="133" t="s">
        <v>673</v>
      </c>
      <c r="C473" s="129" t="s">
        <v>498</v>
      </c>
      <c r="D473" s="129" t="s">
        <v>499</v>
      </c>
      <c r="E473" s="124" t="s">
        <v>672</v>
      </c>
      <c r="F473" s="135"/>
      <c r="G473" s="129"/>
      <c r="H473" s="132">
        <f>'Прил.12'!H473</f>
        <v>11</v>
      </c>
    </row>
    <row r="474" spans="2:8" ht="38.25" hidden="1">
      <c r="B474" s="133" t="s">
        <v>23</v>
      </c>
      <c r="C474" s="129" t="s">
        <v>498</v>
      </c>
      <c r="D474" s="129" t="s">
        <v>499</v>
      </c>
      <c r="E474" s="124" t="s">
        <v>671</v>
      </c>
      <c r="F474" s="135"/>
      <c r="G474" s="129"/>
      <c r="H474" s="132">
        <f>'Прил.12'!H474</f>
        <v>1</v>
      </c>
    </row>
    <row r="475" spans="2:8" ht="25.5" hidden="1">
      <c r="B475" s="81" t="s">
        <v>793</v>
      </c>
      <c r="C475" s="129" t="s">
        <v>498</v>
      </c>
      <c r="D475" s="129" t="s">
        <v>499</v>
      </c>
      <c r="E475" s="124" t="s">
        <v>671</v>
      </c>
      <c r="F475" s="135">
        <v>600</v>
      </c>
      <c r="G475" s="129"/>
      <c r="H475" s="132">
        <f>'Прил.12'!H475</f>
        <v>1</v>
      </c>
    </row>
    <row r="476" spans="2:8" ht="12.75" hidden="1">
      <c r="B476" s="81" t="s">
        <v>483</v>
      </c>
      <c r="C476" s="129" t="s">
        <v>498</v>
      </c>
      <c r="D476" s="129" t="s">
        <v>499</v>
      </c>
      <c r="E476" s="124" t="s">
        <v>671</v>
      </c>
      <c r="F476" s="135">
        <v>610</v>
      </c>
      <c r="G476" s="129"/>
      <c r="H476" s="132">
        <f>'Прил.12'!H476</f>
        <v>1</v>
      </c>
    </row>
    <row r="477" spans="2:8" ht="12.75" hidden="1">
      <c r="B477" s="81" t="s">
        <v>530</v>
      </c>
      <c r="C477" s="129" t="s">
        <v>498</v>
      </c>
      <c r="D477" s="129" t="s">
        <v>499</v>
      </c>
      <c r="E477" s="124" t="s">
        <v>671</v>
      </c>
      <c r="F477" s="135">
        <v>610</v>
      </c>
      <c r="G477" s="129" t="s">
        <v>520</v>
      </c>
      <c r="H477" s="132">
        <f>'Прил.12'!H477</f>
        <v>1</v>
      </c>
    </row>
    <row r="478" spans="2:8" ht="38.25" hidden="1">
      <c r="B478" s="133" t="s">
        <v>24</v>
      </c>
      <c r="C478" s="129" t="s">
        <v>498</v>
      </c>
      <c r="D478" s="129" t="s">
        <v>499</v>
      </c>
      <c r="E478" s="124" t="s">
        <v>674</v>
      </c>
      <c r="F478" s="135"/>
      <c r="G478" s="129"/>
      <c r="H478" s="132">
        <f>'Прил.12'!H478</f>
        <v>10</v>
      </c>
    </row>
    <row r="479" spans="2:8" ht="25.5" hidden="1">
      <c r="B479" s="81" t="s">
        <v>793</v>
      </c>
      <c r="C479" s="129" t="s">
        <v>498</v>
      </c>
      <c r="D479" s="129" t="s">
        <v>499</v>
      </c>
      <c r="E479" s="124" t="s">
        <v>674</v>
      </c>
      <c r="F479" s="135">
        <v>600</v>
      </c>
      <c r="G479" s="129"/>
      <c r="H479" s="132">
        <f>'Прил.12'!H479</f>
        <v>10</v>
      </c>
    </row>
    <row r="480" spans="2:8" ht="12.75" hidden="1">
      <c r="B480" s="81" t="s">
        <v>483</v>
      </c>
      <c r="C480" s="129" t="s">
        <v>498</v>
      </c>
      <c r="D480" s="129" t="s">
        <v>499</v>
      </c>
      <c r="E480" s="124" t="s">
        <v>674</v>
      </c>
      <c r="F480" s="135">
        <v>610</v>
      </c>
      <c r="G480" s="129"/>
      <c r="H480" s="132">
        <f>'Прил.12'!H480</f>
        <v>10</v>
      </c>
    </row>
    <row r="481" spans="2:8" ht="12.75" hidden="1">
      <c r="B481" s="81" t="s">
        <v>530</v>
      </c>
      <c r="C481" s="129" t="s">
        <v>498</v>
      </c>
      <c r="D481" s="129" t="s">
        <v>499</v>
      </c>
      <c r="E481" s="124" t="s">
        <v>674</v>
      </c>
      <c r="F481" s="135">
        <v>610</v>
      </c>
      <c r="G481" s="129" t="s">
        <v>520</v>
      </c>
      <c r="H481" s="132">
        <f>'Прил.12'!H481</f>
        <v>10</v>
      </c>
    </row>
    <row r="482" spans="2:8" ht="12.75">
      <c r="B482" s="69" t="s">
        <v>111</v>
      </c>
      <c r="C482" s="168" t="s">
        <v>500</v>
      </c>
      <c r="D482" s="168"/>
      <c r="E482" s="196"/>
      <c r="F482" s="168"/>
      <c r="G482" s="168"/>
      <c r="H482" s="170">
        <f>'Прил.12'!H482</f>
        <v>17059.4</v>
      </c>
    </row>
    <row r="483" spans="2:8" ht="12.75" hidden="1">
      <c r="B483" s="130" t="s">
        <v>530</v>
      </c>
      <c r="C483" s="135"/>
      <c r="D483" s="135"/>
      <c r="E483" s="135"/>
      <c r="F483" s="135"/>
      <c r="G483" s="135">
        <v>2</v>
      </c>
      <c r="H483" s="132">
        <f>'Прил.12'!H483</f>
        <v>2252.6000000000004</v>
      </c>
    </row>
    <row r="484" spans="2:8" ht="12.75" hidden="1">
      <c r="B484" s="130" t="s">
        <v>508</v>
      </c>
      <c r="C484" s="135"/>
      <c r="D484" s="135"/>
      <c r="E484" s="135"/>
      <c r="F484" s="135"/>
      <c r="G484" s="135">
        <v>3</v>
      </c>
      <c r="H484" s="132">
        <f>'Прил.12'!H484</f>
        <v>11644.500000000002</v>
      </c>
    </row>
    <row r="485" spans="2:8" ht="12.75" hidden="1">
      <c r="B485" s="130" t="s">
        <v>509</v>
      </c>
      <c r="C485" s="135"/>
      <c r="D485" s="135"/>
      <c r="E485" s="135"/>
      <c r="F485" s="135"/>
      <c r="G485" s="135">
        <v>4</v>
      </c>
      <c r="H485" s="132">
        <f>'Прил.12'!H485</f>
        <v>3162.3</v>
      </c>
    </row>
    <row r="486" spans="2:8" ht="12.75">
      <c r="B486" s="81" t="s">
        <v>441</v>
      </c>
      <c r="C486" s="129" t="s">
        <v>500</v>
      </c>
      <c r="D486" s="129" t="s">
        <v>501</v>
      </c>
      <c r="E486" s="129"/>
      <c r="F486" s="129"/>
      <c r="G486" s="129"/>
      <c r="H486" s="132">
        <f>'Прил.12'!H486</f>
        <v>1764</v>
      </c>
    </row>
    <row r="487" spans="2:8" ht="12.75" hidden="1">
      <c r="B487" s="130" t="s">
        <v>531</v>
      </c>
      <c r="C487" s="129" t="s">
        <v>500</v>
      </c>
      <c r="D487" s="129" t="s">
        <v>501</v>
      </c>
      <c r="E487" s="129" t="s">
        <v>69</v>
      </c>
      <c r="F487" s="129"/>
      <c r="G487" s="129"/>
      <c r="H487" s="132">
        <f>'Прил.12'!H487</f>
        <v>1764</v>
      </c>
    </row>
    <row r="488" spans="2:8" ht="25.5" hidden="1">
      <c r="B488" s="81" t="s">
        <v>326</v>
      </c>
      <c r="C488" s="129" t="s">
        <v>500</v>
      </c>
      <c r="D488" s="129" t="s">
        <v>501</v>
      </c>
      <c r="E488" s="124" t="s">
        <v>45</v>
      </c>
      <c r="F488" s="129"/>
      <c r="G488" s="129"/>
      <c r="H488" s="132">
        <f>'Прил.12'!H488</f>
        <v>1764</v>
      </c>
    </row>
    <row r="489" spans="2:8" ht="12.75" hidden="1">
      <c r="B489" s="81" t="s">
        <v>185</v>
      </c>
      <c r="C489" s="129" t="s">
        <v>500</v>
      </c>
      <c r="D489" s="129" t="s">
        <v>501</v>
      </c>
      <c r="E489" s="124" t="s">
        <v>45</v>
      </c>
      <c r="F489" s="129" t="s">
        <v>231</v>
      </c>
      <c r="G489" s="129"/>
      <c r="H489" s="132">
        <f>'Прил.12'!H489</f>
        <v>1764</v>
      </c>
    </row>
    <row r="490" spans="2:8" ht="12.75" hidden="1">
      <c r="B490" s="81" t="s">
        <v>653</v>
      </c>
      <c r="C490" s="129" t="s">
        <v>500</v>
      </c>
      <c r="D490" s="129" t="s">
        <v>501</v>
      </c>
      <c r="E490" s="124" t="s">
        <v>45</v>
      </c>
      <c r="F490" s="129" t="s">
        <v>652</v>
      </c>
      <c r="G490" s="129"/>
      <c r="H490" s="132">
        <f>'Прил.12'!H490</f>
        <v>1764</v>
      </c>
    </row>
    <row r="491" spans="2:8" ht="12.75" hidden="1">
      <c r="B491" s="81" t="s">
        <v>530</v>
      </c>
      <c r="C491" s="129" t="s">
        <v>500</v>
      </c>
      <c r="D491" s="129" t="s">
        <v>501</v>
      </c>
      <c r="E491" s="124" t="s">
        <v>45</v>
      </c>
      <c r="F491" s="129" t="s">
        <v>652</v>
      </c>
      <c r="G491" s="129">
        <v>2</v>
      </c>
      <c r="H491" s="132">
        <f>'Прил.12'!H491</f>
        <v>1764</v>
      </c>
    </row>
    <row r="492" spans="2:8" ht="12.75">
      <c r="B492" s="81" t="s">
        <v>112</v>
      </c>
      <c r="C492" s="129" t="s">
        <v>500</v>
      </c>
      <c r="D492" s="129" t="s">
        <v>502</v>
      </c>
      <c r="E492" s="129"/>
      <c r="F492" s="129"/>
      <c r="G492" s="129"/>
      <c r="H492" s="132">
        <f>'Прил.12'!H492</f>
        <v>2474</v>
      </c>
    </row>
    <row r="493" spans="2:8" ht="12.75" hidden="1">
      <c r="B493" s="66" t="s">
        <v>531</v>
      </c>
      <c r="C493" s="60" t="s">
        <v>500</v>
      </c>
      <c r="D493" s="60" t="s">
        <v>502</v>
      </c>
      <c r="E493" s="263" t="s">
        <v>69</v>
      </c>
      <c r="F493" s="60"/>
      <c r="G493" s="60"/>
      <c r="H493" s="132">
        <f>'Прил.12'!H493</f>
        <v>2020.6</v>
      </c>
    </row>
    <row r="494" spans="2:8" ht="51" hidden="1">
      <c r="B494" s="278" t="s">
        <v>245</v>
      </c>
      <c r="C494" s="60" t="s">
        <v>500</v>
      </c>
      <c r="D494" s="60" t="s">
        <v>502</v>
      </c>
      <c r="E494" s="263" t="s">
        <v>246</v>
      </c>
      <c r="F494" s="60"/>
      <c r="G494" s="60"/>
      <c r="H494" s="132">
        <f>'Прил.12'!H494</f>
        <v>2020.6</v>
      </c>
    </row>
    <row r="495" spans="2:8" ht="12.75" hidden="1">
      <c r="B495" s="62" t="s">
        <v>185</v>
      </c>
      <c r="C495" s="60" t="s">
        <v>500</v>
      </c>
      <c r="D495" s="60" t="s">
        <v>502</v>
      </c>
      <c r="E495" s="263" t="s">
        <v>246</v>
      </c>
      <c r="F495" s="60" t="s">
        <v>231</v>
      </c>
      <c r="G495" s="60"/>
      <c r="H495" s="132">
        <f>'Прил.12'!H495</f>
        <v>2020.6</v>
      </c>
    </row>
    <row r="496" spans="2:8" ht="12.75" hidden="1">
      <c r="B496" s="62" t="s">
        <v>653</v>
      </c>
      <c r="C496" s="60" t="s">
        <v>500</v>
      </c>
      <c r="D496" s="60" t="s">
        <v>502</v>
      </c>
      <c r="E496" s="263" t="s">
        <v>246</v>
      </c>
      <c r="F496" s="60" t="s">
        <v>652</v>
      </c>
      <c r="G496" s="60"/>
      <c r="H496" s="132">
        <f>'Прил.12'!H496</f>
        <v>2020.6</v>
      </c>
    </row>
    <row r="497" spans="2:8" ht="12.75" hidden="1">
      <c r="B497" s="62" t="s">
        <v>509</v>
      </c>
      <c r="C497" s="60" t="s">
        <v>500</v>
      </c>
      <c r="D497" s="60" t="s">
        <v>502</v>
      </c>
      <c r="E497" s="263" t="s">
        <v>246</v>
      </c>
      <c r="F497" s="60" t="s">
        <v>652</v>
      </c>
      <c r="G497" s="60" t="s">
        <v>525</v>
      </c>
      <c r="H497" s="132">
        <f>'Прил.12'!H497</f>
        <v>2020.6</v>
      </c>
    </row>
    <row r="498" spans="2:8" ht="25.5" hidden="1">
      <c r="B498" s="130" t="s">
        <v>323</v>
      </c>
      <c r="C498" s="129" t="s">
        <v>500</v>
      </c>
      <c r="D498" s="129" t="s">
        <v>502</v>
      </c>
      <c r="E498" s="136" t="s">
        <v>322</v>
      </c>
      <c r="F498" s="129"/>
      <c r="G498" s="129"/>
      <c r="H498" s="132">
        <f>'Прил.12'!H498</f>
        <v>80.4</v>
      </c>
    </row>
    <row r="499" spans="2:8" ht="29.25" customHeight="1" hidden="1">
      <c r="B499" s="130" t="s">
        <v>704</v>
      </c>
      <c r="C499" s="129" t="s">
        <v>500</v>
      </c>
      <c r="D499" s="129" t="s">
        <v>502</v>
      </c>
      <c r="E499" s="136" t="s">
        <v>703</v>
      </c>
      <c r="F499" s="129"/>
      <c r="G499" s="129"/>
      <c r="H499" s="132">
        <f>'Прил.12'!H499</f>
        <v>80.4</v>
      </c>
    </row>
    <row r="500" spans="2:8" ht="38.25" hidden="1">
      <c r="B500" s="130" t="s">
        <v>392</v>
      </c>
      <c r="C500" s="129" t="s">
        <v>500</v>
      </c>
      <c r="D500" s="129" t="s">
        <v>502</v>
      </c>
      <c r="E500" s="136" t="s">
        <v>695</v>
      </c>
      <c r="F500" s="129"/>
      <c r="G500" s="129"/>
      <c r="H500" s="132">
        <f>'Прил.12'!H500</f>
        <v>80.4</v>
      </c>
    </row>
    <row r="501" spans="2:8" ht="25.5" hidden="1">
      <c r="B501" s="81" t="s">
        <v>793</v>
      </c>
      <c r="C501" s="129" t="s">
        <v>500</v>
      </c>
      <c r="D501" s="129" t="s">
        <v>502</v>
      </c>
      <c r="E501" s="136" t="s">
        <v>695</v>
      </c>
      <c r="F501" s="129" t="s">
        <v>794</v>
      </c>
      <c r="G501" s="129"/>
      <c r="H501" s="132">
        <f>'Прил.12'!H501</f>
        <v>80.4</v>
      </c>
    </row>
    <row r="502" spans="2:8" ht="12.75" hidden="1">
      <c r="B502" s="81" t="s">
        <v>483</v>
      </c>
      <c r="C502" s="129" t="s">
        <v>500</v>
      </c>
      <c r="D502" s="129" t="s">
        <v>502</v>
      </c>
      <c r="E502" s="136" t="s">
        <v>695</v>
      </c>
      <c r="F502" s="129">
        <v>610</v>
      </c>
      <c r="G502" s="129"/>
      <c r="H502" s="132">
        <f>'Прил.12'!H502</f>
        <v>80.4</v>
      </c>
    </row>
    <row r="503" spans="2:8" ht="12.75" hidden="1">
      <c r="B503" s="81" t="s">
        <v>530</v>
      </c>
      <c r="C503" s="129" t="s">
        <v>500</v>
      </c>
      <c r="D503" s="129" t="s">
        <v>502</v>
      </c>
      <c r="E503" s="136" t="s">
        <v>695</v>
      </c>
      <c r="F503" s="129">
        <v>610</v>
      </c>
      <c r="G503" s="129">
        <v>2</v>
      </c>
      <c r="H503" s="132">
        <f>'Прил.12'!H503</f>
        <v>80.4</v>
      </c>
    </row>
    <row r="504" spans="2:8" ht="25.5" hidden="1">
      <c r="B504" s="130" t="s">
        <v>554</v>
      </c>
      <c r="C504" s="129" t="s">
        <v>500</v>
      </c>
      <c r="D504" s="129" t="s">
        <v>502</v>
      </c>
      <c r="E504" s="124" t="s">
        <v>553</v>
      </c>
      <c r="F504" s="129"/>
      <c r="G504" s="129"/>
      <c r="H504" s="132">
        <f>'Прил.12'!H504</f>
        <v>373</v>
      </c>
    </row>
    <row r="505" spans="2:8" ht="25.5" hidden="1">
      <c r="B505" s="130" t="s">
        <v>556</v>
      </c>
      <c r="C505" s="129" t="s">
        <v>500</v>
      </c>
      <c r="D505" s="129" t="s">
        <v>502</v>
      </c>
      <c r="E505" s="124" t="s">
        <v>555</v>
      </c>
      <c r="F505" s="129"/>
      <c r="G505" s="129"/>
      <c r="H505" s="132">
        <f>'Прил.12'!H505</f>
        <v>83</v>
      </c>
    </row>
    <row r="506" spans="2:8" ht="51" hidden="1">
      <c r="B506" s="81" t="s">
        <v>355</v>
      </c>
      <c r="C506" s="129" t="s">
        <v>500</v>
      </c>
      <c r="D506" s="129" t="s">
        <v>502</v>
      </c>
      <c r="E506" s="124" t="s">
        <v>337</v>
      </c>
      <c r="F506" s="129"/>
      <c r="G506" s="129"/>
      <c r="H506" s="132">
        <f>'Прил.12'!H506</f>
        <v>83</v>
      </c>
    </row>
    <row r="507" spans="2:8" ht="12.75" hidden="1">
      <c r="B507" s="130" t="s">
        <v>753</v>
      </c>
      <c r="C507" s="129" t="s">
        <v>500</v>
      </c>
      <c r="D507" s="129" t="s">
        <v>502</v>
      </c>
      <c r="E507" s="124" t="s">
        <v>337</v>
      </c>
      <c r="F507" s="129" t="s">
        <v>536</v>
      </c>
      <c r="G507" s="129"/>
      <c r="H507" s="132">
        <f>'Прил.12'!H507</f>
        <v>19</v>
      </c>
    </row>
    <row r="508" spans="2:8" ht="12.75" hidden="1">
      <c r="B508" s="130" t="s">
        <v>537</v>
      </c>
      <c r="C508" s="129" t="s">
        <v>500</v>
      </c>
      <c r="D508" s="129" t="s">
        <v>502</v>
      </c>
      <c r="E508" s="124" t="s">
        <v>337</v>
      </c>
      <c r="F508" s="129" t="s">
        <v>538</v>
      </c>
      <c r="G508" s="129"/>
      <c r="H508" s="132">
        <f>'Прил.12'!H508</f>
        <v>19</v>
      </c>
    </row>
    <row r="509" spans="2:8" ht="12.75" hidden="1">
      <c r="B509" s="81" t="s">
        <v>530</v>
      </c>
      <c r="C509" s="129" t="s">
        <v>500</v>
      </c>
      <c r="D509" s="129" t="s">
        <v>502</v>
      </c>
      <c r="E509" s="124" t="s">
        <v>337</v>
      </c>
      <c r="F509" s="129" t="s">
        <v>538</v>
      </c>
      <c r="G509" s="129">
        <v>2</v>
      </c>
      <c r="H509" s="132">
        <f>'Прил.12'!H509</f>
        <v>19</v>
      </c>
    </row>
    <row r="510" spans="2:8" ht="12.75" hidden="1">
      <c r="B510" s="81" t="s">
        <v>185</v>
      </c>
      <c r="C510" s="129" t="s">
        <v>500</v>
      </c>
      <c r="D510" s="129" t="s">
        <v>502</v>
      </c>
      <c r="E510" s="124" t="s">
        <v>337</v>
      </c>
      <c r="F510" s="129" t="s">
        <v>231</v>
      </c>
      <c r="G510" s="129"/>
      <c r="H510" s="132">
        <f>'Прил.12'!H510</f>
        <v>44</v>
      </c>
    </row>
    <row r="511" spans="2:8" ht="12.75" hidden="1">
      <c r="B511" s="81" t="s">
        <v>653</v>
      </c>
      <c r="C511" s="129" t="s">
        <v>500</v>
      </c>
      <c r="D511" s="129" t="s">
        <v>502</v>
      </c>
      <c r="E511" s="124" t="s">
        <v>337</v>
      </c>
      <c r="F511" s="129" t="s">
        <v>652</v>
      </c>
      <c r="G511" s="129"/>
      <c r="H511" s="132">
        <f>'Прил.12'!H511</f>
        <v>44</v>
      </c>
    </row>
    <row r="512" spans="2:8" ht="12.75" hidden="1">
      <c r="B512" s="81" t="s">
        <v>530</v>
      </c>
      <c r="C512" s="129" t="s">
        <v>500</v>
      </c>
      <c r="D512" s="129" t="s">
        <v>502</v>
      </c>
      <c r="E512" s="124" t="s">
        <v>337</v>
      </c>
      <c r="F512" s="129" t="s">
        <v>652</v>
      </c>
      <c r="G512" s="129">
        <v>2</v>
      </c>
      <c r="H512" s="132">
        <f>'Прил.12'!H512</f>
        <v>44</v>
      </c>
    </row>
    <row r="513" spans="2:8" ht="16.5" customHeight="1" hidden="1">
      <c r="B513" s="81" t="s">
        <v>793</v>
      </c>
      <c r="C513" s="129" t="s">
        <v>500</v>
      </c>
      <c r="D513" s="129" t="s">
        <v>502</v>
      </c>
      <c r="E513" s="124" t="s">
        <v>337</v>
      </c>
      <c r="F513" s="129" t="s">
        <v>794</v>
      </c>
      <c r="G513" s="129"/>
      <c r="H513" s="132">
        <f>'Прил.12'!H513</f>
        <v>20</v>
      </c>
    </row>
    <row r="514" spans="2:8" ht="12.75" hidden="1">
      <c r="B514" s="81" t="s">
        <v>483</v>
      </c>
      <c r="C514" s="129" t="s">
        <v>500</v>
      </c>
      <c r="D514" s="129" t="s">
        <v>502</v>
      </c>
      <c r="E514" s="124" t="s">
        <v>337</v>
      </c>
      <c r="F514" s="129">
        <v>610</v>
      </c>
      <c r="G514" s="129"/>
      <c r="H514" s="132">
        <f>'Прил.12'!H514</f>
        <v>20</v>
      </c>
    </row>
    <row r="515" spans="2:8" ht="12.75" hidden="1">
      <c r="B515" s="81" t="s">
        <v>530</v>
      </c>
      <c r="C515" s="129" t="s">
        <v>500</v>
      </c>
      <c r="D515" s="129" t="s">
        <v>502</v>
      </c>
      <c r="E515" s="124" t="s">
        <v>337</v>
      </c>
      <c r="F515" s="129">
        <v>610</v>
      </c>
      <c r="G515" s="129">
        <v>2</v>
      </c>
      <c r="H515" s="132">
        <f>'Прил.12'!H515</f>
        <v>20</v>
      </c>
    </row>
    <row r="516" spans="2:8" ht="25.5" hidden="1">
      <c r="B516" s="81" t="s">
        <v>558</v>
      </c>
      <c r="C516" s="129" t="s">
        <v>500</v>
      </c>
      <c r="D516" s="129" t="s">
        <v>502</v>
      </c>
      <c r="E516" s="124" t="s">
        <v>557</v>
      </c>
      <c r="F516" s="129"/>
      <c r="G516" s="129"/>
      <c r="H516" s="132">
        <f>'Прил.12'!H516</f>
        <v>290</v>
      </c>
    </row>
    <row r="517" spans="2:8" ht="38.25" hidden="1">
      <c r="B517" s="81" t="s">
        <v>360</v>
      </c>
      <c r="C517" s="129" t="s">
        <v>500</v>
      </c>
      <c r="D517" s="129" t="s">
        <v>502</v>
      </c>
      <c r="E517" s="124" t="s">
        <v>342</v>
      </c>
      <c r="F517" s="129"/>
      <c r="G517" s="129"/>
      <c r="H517" s="132">
        <f>'Прил.12'!H517</f>
        <v>290</v>
      </c>
    </row>
    <row r="518" spans="2:8" ht="12.75" hidden="1">
      <c r="B518" s="81" t="s">
        <v>185</v>
      </c>
      <c r="C518" s="129" t="s">
        <v>500</v>
      </c>
      <c r="D518" s="129" t="s">
        <v>502</v>
      </c>
      <c r="E518" s="124" t="s">
        <v>342</v>
      </c>
      <c r="F518" s="129" t="s">
        <v>231</v>
      </c>
      <c r="G518" s="129"/>
      <c r="H518" s="132">
        <f>'Прил.12'!H518</f>
        <v>290</v>
      </c>
    </row>
    <row r="519" spans="2:8" ht="12.75" hidden="1">
      <c r="B519" s="81" t="s">
        <v>653</v>
      </c>
      <c r="C519" s="129" t="s">
        <v>500</v>
      </c>
      <c r="D519" s="129" t="s">
        <v>502</v>
      </c>
      <c r="E519" s="124" t="s">
        <v>342</v>
      </c>
      <c r="F519" s="129" t="s">
        <v>652</v>
      </c>
      <c r="G519" s="129"/>
      <c r="H519" s="132">
        <f>'Прил.12'!H519</f>
        <v>290</v>
      </c>
    </row>
    <row r="520" spans="2:8" ht="12.75" hidden="1">
      <c r="B520" s="81" t="s">
        <v>530</v>
      </c>
      <c r="C520" s="129" t="s">
        <v>500</v>
      </c>
      <c r="D520" s="129" t="s">
        <v>502</v>
      </c>
      <c r="E520" s="124" t="s">
        <v>342</v>
      </c>
      <c r="F520" s="129" t="s">
        <v>652</v>
      </c>
      <c r="G520" s="129" t="s">
        <v>520</v>
      </c>
      <c r="H520" s="132">
        <f>'Прил.12'!H520</f>
        <v>290</v>
      </c>
    </row>
    <row r="521" spans="2:8" ht="12.75">
      <c r="B521" s="81" t="s">
        <v>123</v>
      </c>
      <c r="C521" s="129" t="s">
        <v>500</v>
      </c>
      <c r="D521" s="129" t="s">
        <v>503</v>
      </c>
      <c r="E521" s="129"/>
      <c r="F521" s="129"/>
      <c r="G521" s="129"/>
      <c r="H521" s="132">
        <f>'Прил.12'!H521</f>
        <v>11943.900000000001</v>
      </c>
    </row>
    <row r="522" spans="2:8" ht="12.75" hidden="1">
      <c r="B522" s="130" t="s">
        <v>531</v>
      </c>
      <c r="C522" s="177">
        <v>1000</v>
      </c>
      <c r="D522" s="177">
        <v>1004</v>
      </c>
      <c r="E522" s="177" t="s">
        <v>69</v>
      </c>
      <c r="F522" s="168"/>
      <c r="G522" s="168"/>
      <c r="H522" s="132">
        <f>'Прил.12'!H522</f>
        <v>11797.7</v>
      </c>
    </row>
    <row r="523" spans="2:11" ht="38.25" hidden="1">
      <c r="B523" s="133" t="s">
        <v>331</v>
      </c>
      <c r="C523" s="144">
        <v>1000</v>
      </c>
      <c r="D523" s="144">
        <v>1004</v>
      </c>
      <c r="E523" s="262" t="s">
        <v>329</v>
      </c>
      <c r="F523" s="129"/>
      <c r="G523" s="129"/>
      <c r="H523" s="132">
        <f>'Прил.12'!H523</f>
        <v>1111.4</v>
      </c>
      <c r="J523" s="127"/>
      <c r="K523" s="171"/>
    </row>
    <row r="524" spans="2:8" ht="25.5" hidden="1">
      <c r="B524" s="130" t="s">
        <v>182</v>
      </c>
      <c r="C524" s="144">
        <v>1000</v>
      </c>
      <c r="D524" s="144">
        <v>1004</v>
      </c>
      <c r="E524" s="262" t="s">
        <v>329</v>
      </c>
      <c r="F524" s="129" t="s">
        <v>181</v>
      </c>
      <c r="G524" s="129"/>
      <c r="H524" s="132">
        <f>'Прил.12'!H524</f>
        <v>1111.4</v>
      </c>
    </row>
    <row r="525" spans="2:11" ht="12.75" hidden="1">
      <c r="B525" s="251" t="s">
        <v>478</v>
      </c>
      <c r="C525" s="144">
        <v>1000</v>
      </c>
      <c r="D525" s="144">
        <v>1004</v>
      </c>
      <c r="E525" s="262" t="s">
        <v>329</v>
      </c>
      <c r="F525" s="129" t="s">
        <v>479</v>
      </c>
      <c r="G525" s="129"/>
      <c r="H525" s="132">
        <f>'Прил.12'!H525</f>
        <v>1111.4</v>
      </c>
      <c r="K525" s="171"/>
    </row>
    <row r="526" spans="2:8" ht="12.75" hidden="1">
      <c r="B526" s="66" t="s">
        <v>509</v>
      </c>
      <c r="C526" s="177">
        <v>1000</v>
      </c>
      <c r="D526" s="177">
        <v>1004</v>
      </c>
      <c r="E526" s="262" t="s">
        <v>329</v>
      </c>
      <c r="F526" s="129" t="s">
        <v>479</v>
      </c>
      <c r="G526" s="129" t="s">
        <v>525</v>
      </c>
      <c r="H526" s="132">
        <f>'Прил.12'!H526</f>
        <v>1111.4</v>
      </c>
    </row>
    <row r="527" spans="2:8" ht="25.5" hidden="1">
      <c r="B527" s="133" t="s">
        <v>247</v>
      </c>
      <c r="C527" s="177">
        <v>1000</v>
      </c>
      <c r="D527" s="177">
        <v>1004</v>
      </c>
      <c r="E527" s="143" t="s">
        <v>566</v>
      </c>
      <c r="F527" s="168"/>
      <c r="G527" s="168"/>
      <c r="H527" s="132">
        <f>'Прил.12'!H527</f>
        <v>30.3</v>
      </c>
    </row>
    <row r="528" spans="2:8" ht="12.75" hidden="1">
      <c r="B528" s="81" t="s">
        <v>185</v>
      </c>
      <c r="C528" s="177">
        <v>1000</v>
      </c>
      <c r="D528" s="177">
        <v>1004</v>
      </c>
      <c r="E528" s="143" t="s">
        <v>566</v>
      </c>
      <c r="F528" s="129" t="s">
        <v>231</v>
      </c>
      <c r="G528" s="168"/>
      <c r="H528" s="132">
        <f>'Прил.12'!H528</f>
        <v>30.3</v>
      </c>
    </row>
    <row r="529" spans="2:8" ht="12.75" hidden="1">
      <c r="B529" s="81" t="s">
        <v>72</v>
      </c>
      <c r="C529" s="177">
        <v>1000</v>
      </c>
      <c r="D529" s="177">
        <v>1004</v>
      </c>
      <c r="E529" s="143" t="s">
        <v>566</v>
      </c>
      <c r="F529" s="129" t="s">
        <v>580</v>
      </c>
      <c r="G529" s="129"/>
      <c r="H529" s="132">
        <f>'Прил.12'!H529</f>
        <v>30.3</v>
      </c>
    </row>
    <row r="530" spans="2:8" ht="12.75" hidden="1">
      <c r="B530" s="81" t="s">
        <v>509</v>
      </c>
      <c r="C530" s="177">
        <v>1000</v>
      </c>
      <c r="D530" s="177">
        <v>1004</v>
      </c>
      <c r="E530" s="143" t="s">
        <v>566</v>
      </c>
      <c r="F530" s="129" t="s">
        <v>580</v>
      </c>
      <c r="G530" s="129" t="s">
        <v>525</v>
      </c>
      <c r="H530" s="132">
        <f>'Прил.12'!H530</f>
        <v>30.3</v>
      </c>
    </row>
    <row r="531" spans="2:8" ht="41.25" customHeight="1" hidden="1">
      <c r="B531" s="130" t="s">
        <v>248</v>
      </c>
      <c r="C531" s="144">
        <v>1000</v>
      </c>
      <c r="D531" s="144">
        <v>1004</v>
      </c>
      <c r="E531" s="124" t="s">
        <v>567</v>
      </c>
      <c r="F531" s="168"/>
      <c r="G531" s="168"/>
      <c r="H531" s="132">
        <f>'Прил.12'!H531</f>
        <v>1127.6</v>
      </c>
    </row>
    <row r="532" spans="2:8" ht="12.75" hidden="1">
      <c r="B532" s="81" t="s">
        <v>185</v>
      </c>
      <c r="C532" s="144">
        <v>1000</v>
      </c>
      <c r="D532" s="144">
        <v>1004</v>
      </c>
      <c r="E532" s="124" t="s">
        <v>567</v>
      </c>
      <c r="F532" s="129" t="s">
        <v>231</v>
      </c>
      <c r="G532" s="168"/>
      <c r="H532" s="132">
        <f>'Прил.12'!H532</f>
        <v>1127.6</v>
      </c>
    </row>
    <row r="533" spans="2:8" ht="12.75" hidden="1">
      <c r="B533" s="81" t="s">
        <v>653</v>
      </c>
      <c r="C533" s="144">
        <v>1000</v>
      </c>
      <c r="D533" s="144">
        <v>1004</v>
      </c>
      <c r="E533" s="124" t="s">
        <v>567</v>
      </c>
      <c r="F533" s="129" t="s">
        <v>652</v>
      </c>
      <c r="G533" s="168"/>
      <c r="H533" s="132">
        <f>'Прил.12'!H533</f>
        <v>1127.6</v>
      </c>
    </row>
    <row r="534" spans="2:8" ht="12.75" hidden="1">
      <c r="B534" s="81" t="s">
        <v>508</v>
      </c>
      <c r="C534" s="144">
        <v>1000</v>
      </c>
      <c r="D534" s="144">
        <v>1004</v>
      </c>
      <c r="E534" s="124" t="s">
        <v>567</v>
      </c>
      <c r="F534" s="129" t="s">
        <v>652</v>
      </c>
      <c r="G534" s="129">
        <v>3</v>
      </c>
      <c r="H534" s="132">
        <f>'Прил.12'!H534</f>
        <v>1127.6</v>
      </c>
    </row>
    <row r="535" spans="2:8" ht="63.75" hidden="1">
      <c r="B535" s="130" t="s">
        <v>249</v>
      </c>
      <c r="C535" s="144">
        <v>1000</v>
      </c>
      <c r="D535" s="144">
        <v>1004</v>
      </c>
      <c r="E535" s="124" t="s">
        <v>568</v>
      </c>
      <c r="F535" s="168"/>
      <c r="G535" s="168"/>
      <c r="H535" s="132">
        <f>'Прил.12'!H535</f>
        <v>7.2</v>
      </c>
    </row>
    <row r="536" spans="2:8" ht="12.75" hidden="1">
      <c r="B536" s="81" t="s">
        <v>185</v>
      </c>
      <c r="C536" s="144">
        <v>1000</v>
      </c>
      <c r="D536" s="144">
        <v>1004</v>
      </c>
      <c r="E536" s="124" t="s">
        <v>568</v>
      </c>
      <c r="F536" s="129" t="s">
        <v>231</v>
      </c>
      <c r="G536" s="129"/>
      <c r="H536" s="132">
        <f>'Прил.12'!H536</f>
        <v>7.2</v>
      </c>
    </row>
    <row r="537" spans="2:8" ht="12.75" hidden="1">
      <c r="B537" s="81" t="s">
        <v>653</v>
      </c>
      <c r="C537" s="144">
        <v>1000</v>
      </c>
      <c r="D537" s="144">
        <v>1004</v>
      </c>
      <c r="E537" s="124" t="s">
        <v>568</v>
      </c>
      <c r="F537" s="129" t="s">
        <v>652</v>
      </c>
      <c r="G537" s="129"/>
      <c r="H537" s="132">
        <f>'Прил.12'!H537</f>
        <v>7.2</v>
      </c>
    </row>
    <row r="538" spans="2:8" ht="12.75" hidden="1">
      <c r="B538" s="81" t="s">
        <v>508</v>
      </c>
      <c r="C538" s="144">
        <v>1000</v>
      </c>
      <c r="D538" s="144">
        <v>1004</v>
      </c>
      <c r="E538" s="124" t="s">
        <v>568</v>
      </c>
      <c r="F538" s="129" t="s">
        <v>652</v>
      </c>
      <c r="G538" s="129">
        <v>3</v>
      </c>
      <c r="H538" s="132">
        <f>'Прил.12'!H538</f>
        <v>7.2</v>
      </c>
    </row>
    <row r="539" spans="2:8" ht="25.5" hidden="1">
      <c r="B539" s="130" t="s">
        <v>250</v>
      </c>
      <c r="C539" s="144">
        <v>1000</v>
      </c>
      <c r="D539" s="144">
        <v>1004</v>
      </c>
      <c r="E539" s="124" t="s">
        <v>569</v>
      </c>
      <c r="F539" s="168"/>
      <c r="G539" s="168"/>
      <c r="H539" s="132">
        <f>'Прил.12'!H539</f>
        <v>3276.5</v>
      </c>
    </row>
    <row r="540" spans="2:8" ht="12.75" hidden="1">
      <c r="B540" s="81" t="s">
        <v>185</v>
      </c>
      <c r="C540" s="144">
        <v>1000</v>
      </c>
      <c r="D540" s="144">
        <v>1004</v>
      </c>
      <c r="E540" s="124" t="s">
        <v>569</v>
      </c>
      <c r="F540" s="129" t="s">
        <v>231</v>
      </c>
      <c r="G540" s="129"/>
      <c r="H540" s="132">
        <f>'Прил.12'!H540</f>
        <v>3276.5</v>
      </c>
    </row>
    <row r="541" spans="2:8" ht="12.75" hidden="1">
      <c r="B541" s="81" t="s">
        <v>72</v>
      </c>
      <c r="C541" s="144">
        <v>1000</v>
      </c>
      <c r="D541" s="144">
        <v>1004</v>
      </c>
      <c r="E541" s="124" t="s">
        <v>569</v>
      </c>
      <c r="F541" s="129" t="s">
        <v>580</v>
      </c>
      <c r="G541" s="129"/>
      <c r="H541" s="132">
        <f>'Прил.12'!H541</f>
        <v>2303.5</v>
      </c>
    </row>
    <row r="542" spans="2:8" ht="12.75" hidden="1">
      <c r="B542" s="81" t="s">
        <v>508</v>
      </c>
      <c r="C542" s="144">
        <v>1000</v>
      </c>
      <c r="D542" s="144">
        <v>1004</v>
      </c>
      <c r="E542" s="124" t="s">
        <v>569</v>
      </c>
      <c r="F542" s="129" t="s">
        <v>580</v>
      </c>
      <c r="G542" s="129">
        <v>3</v>
      </c>
      <c r="H542" s="132">
        <f>'Прил.12'!H542</f>
        <v>2303.5</v>
      </c>
    </row>
    <row r="543" spans="2:8" ht="12.75" hidden="1">
      <c r="B543" s="81" t="s">
        <v>653</v>
      </c>
      <c r="C543" s="144">
        <v>1000</v>
      </c>
      <c r="D543" s="144">
        <v>1004</v>
      </c>
      <c r="E543" s="124" t="s">
        <v>569</v>
      </c>
      <c r="F543" s="129" t="s">
        <v>652</v>
      </c>
      <c r="G543" s="129"/>
      <c r="H543" s="132">
        <f>'Прил.12'!H543</f>
        <v>973</v>
      </c>
    </row>
    <row r="544" spans="2:8" ht="12.75" hidden="1">
      <c r="B544" s="81" t="s">
        <v>508</v>
      </c>
      <c r="C544" s="144">
        <v>1000</v>
      </c>
      <c r="D544" s="144">
        <v>1004</v>
      </c>
      <c r="E544" s="124" t="s">
        <v>569</v>
      </c>
      <c r="F544" s="129" t="s">
        <v>652</v>
      </c>
      <c r="G544" s="129">
        <v>3</v>
      </c>
      <c r="H544" s="132">
        <f>'Прил.12'!H544</f>
        <v>973</v>
      </c>
    </row>
    <row r="545" spans="2:8" ht="38.25" hidden="1">
      <c r="B545" s="130" t="s">
        <v>251</v>
      </c>
      <c r="C545" s="144">
        <v>1000</v>
      </c>
      <c r="D545" s="144">
        <v>1004</v>
      </c>
      <c r="E545" s="177" t="s">
        <v>570</v>
      </c>
      <c r="F545" s="129"/>
      <c r="G545" s="129"/>
      <c r="H545" s="132">
        <f>'Прил.12'!H545</f>
        <v>50</v>
      </c>
    </row>
    <row r="546" spans="2:8" ht="12.75" hidden="1">
      <c r="B546" s="81" t="s">
        <v>185</v>
      </c>
      <c r="C546" s="144">
        <v>1000</v>
      </c>
      <c r="D546" s="144">
        <v>1004</v>
      </c>
      <c r="E546" s="177" t="s">
        <v>570</v>
      </c>
      <c r="F546" s="129" t="s">
        <v>231</v>
      </c>
      <c r="G546" s="129"/>
      <c r="H546" s="132">
        <f>'Прил.12'!H546</f>
        <v>50</v>
      </c>
    </row>
    <row r="547" spans="2:8" ht="12.75" hidden="1">
      <c r="B547" s="81" t="s">
        <v>72</v>
      </c>
      <c r="C547" s="144">
        <v>1000</v>
      </c>
      <c r="D547" s="144">
        <v>1004</v>
      </c>
      <c r="E547" s="177" t="s">
        <v>570</v>
      </c>
      <c r="F547" s="129" t="s">
        <v>580</v>
      </c>
      <c r="G547" s="129"/>
      <c r="H547" s="132">
        <f>'Прил.12'!H547</f>
        <v>50</v>
      </c>
    </row>
    <row r="548" spans="2:8" ht="12.75" hidden="1">
      <c r="B548" s="81" t="s">
        <v>508</v>
      </c>
      <c r="C548" s="144">
        <v>1000</v>
      </c>
      <c r="D548" s="144">
        <v>1004</v>
      </c>
      <c r="E548" s="177" t="s">
        <v>570</v>
      </c>
      <c r="F548" s="129" t="s">
        <v>580</v>
      </c>
      <c r="G548" s="129">
        <v>3</v>
      </c>
      <c r="H548" s="132">
        <f>'Прил.12'!H548</f>
        <v>50</v>
      </c>
    </row>
    <row r="549" spans="2:8" ht="38.25" hidden="1">
      <c r="B549" s="133" t="s">
        <v>330</v>
      </c>
      <c r="C549" s="144">
        <v>1000</v>
      </c>
      <c r="D549" s="144">
        <v>1004</v>
      </c>
      <c r="E549" s="262" t="s">
        <v>328</v>
      </c>
      <c r="F549" s="129"/>
      <c r="G549" s="129"/>
      <c r="H549" s="132">
        <f>'Прил.12'!H549</f>
        <v>6194.7</v>
      </c>
    </row>
    <row r="550" spans="2:8" ht="25.5" hidden="1">
      <c r="B550" s="130" t="s">
        <v>182</v>
      </c>
      <c r="C550" s="144">
        <v>1000</v>
      </c>
      <c r="D550" s="144">
        <v>1004</v>
      </c>
      <c r="E550" s="262" t="s">
        <v>328</v>
      </c>
      <c r="F550" s="129" t="s">
        <v>181</v>
      </c>
      <c r="G550" s="129"/>
      <c r="H550" s="132">
        <f>'Прил.12'!H550</f>
        <v>6194.7</v>
      </c>
    </row>
    <row r="551" spans="2:8" ht="12.75" hidden="1">
      <c r="B551" s="251" t="s">
        <v>478</v>
      </c>
      <c r="C551" s="144">
        <v>1000</v>
      </c>
      <c r="D551" s="144">
        <v>1004</v>
      </c>
      <c r="E551" s="262" t="s">
        <v>328</v>
      </c>
      <c r="F551" s="129" t="s">
        <v>479</v>
      </c>
      <c r="G551" s="129"/>
      <c r="H551" s="132">
        <f>'Прил.12'!H551</f>
        <v>6194.7</v>
      </c>
    </row>
    <row r="552" spans="2:8" ht="12.75" hidden="1">
      <c r="B552" s="81" t="s">
        <v>508</v>
      </c>
      <c r="C552" s="144">
        <v>1000</v>
      </c>
      <c r="D552" s="144">
        <v>1004</v>
      </c>
      <c r="E552" s="262" t="s">
        <v>328</v>
      </c>
      <c r="F552" s="129" t="s">
        <v>479</v>
      </c>
      <c r="G552" s="129">
        <v>3</v>
      </c>
      <c r="H552" s="132">
        <f>'Прил.12'!H552</f>
        <v>6194.7</v>
      </c>
    </row>
    <row r="553" spans="2:8" ht="25.5" hidden="1">
      <c r="B553" s="133" t="s">
        <v>323</v>
      </c>
      <c r="C553" s="144">
        <v>1000</v>
      </c>
      <c r="D553" s="144">
        <v>1004</v>
      </c>
      <c r="E553" s="136" t="s">
        <v>322</v>
      </c>
      <c r="F553" s="129"/>
      <c r="G553" s="129"/>
      <c r="H553" s="132">
        <f>'Прил.12'!H553</f>
        <v>146.2</v>
      </c>
    </row>
    <row r="554" spans="2:8" ht="38.25" hidden="1">
      <c r="B554" s="81" t="s">
        <v>704</v>
      </c>
      <c r="C554" s="144">
        <v>1000</v>
      </c>
      <c r="D554" s="144">
        <v>1004</v>
      </c>
      <c r="E554" s="136" t="s">
        <v>703</v>
      </c>
      <c r="F554" s="129"/>
      <c r="G554" s="129"/>
      <c r="H554" s="132">
        <f>'Прил.12'!H554</f>
        <v>146.2</v>
      </c>
    </row>
    <row r="555" spans="2:8" ht="76.5" hidden="1">
      <c r="B555" s="81" t="s">
        <v>698</v>
      </c>
      <c r="C555" s="144">
        <v>1000</v>
      </c>
      <c r="D555" s="144">
        <v>1004</v>
      </c>
      <c r="E555" s="144" t="s">
        <v>691</v>
      </c>
      <c r="F555" s="129"/>
      <c r="G555" s="129"/>
      <c r="H555" s="132">
        <f>'Прил.12'!H555</f>
        <v>146.2</v>
      </c>
    </row>
    <row r="556" spans="2:8" ht="16.5" customHeight="1" hidden="1">
      <c r="B556" s="81" t="s">
        <v>793</v>
      </c>
      <c r="C556" s="144">
        <v>1000</v>
      </c>
      <c r="D556" s="144">
        <v>1004</v>
      </c>
      <c r="E556" s="144" t="s">
        <v>691</v>
      </c>
      <c r="F556" s="129" t="s">
        <v>794</v>
      </c>
      <c r="G556" s="168"/>
      <c r="H556" s="132">
        <f>'Прил.12'!H556</f>
        <v>146.2</v>
      </c>
    </row>
    <row r="557" spans="2:8" ht="12.75" hidden="1">
      <c r="B557" s="81" t="s">
        <v>483</v>
      </c>
      <c r="C557" s="144">
        <v>1000</v>
      </c>
      <c r="D557" s="144">
        <v>1004</v>
      </c>
      <c r="E557" s="144" t="s">
        <v>691</v>
      </c>
      <c r="F557" s="129">
        <v>610</v>
      </c>
      <c r="G557" s="168"/>
      <c r="H557" s="132">
        <f>'Прил.12'!H557</f>
        <v>146.2</v>
      </c>
    </row>
    <row r="558" spans="2:8" ht="12.75" hidden="1">
      <c r="B558" s="81" t="s">
        <v>508</v>
      </c>
      <c r="C558" s="144">
        <v>1000</v>
      </c>
      <c r="D558" s="144">
        <v>1004</v>
      </c>
      <c r="E558" s="144" t="s">
        <v>691</v>
      </c>
      <c r="F558" s="129">
        <v>610</v>
      </c>
      <c r="G558" s="129">
        <v>3</v>
      </c>
      <c r="H558" s="132">
        <f>'Прил.12'!H558</f>
        <v>146.2</v>
      </c>
    </row>
    <row r="559" spans="2:8" ht="12.75">
      <c r="B559" s="81" t="s">
        <v>113</v>
      </c>
      <c r="C559" s="129" t="s">
        <v>500</v>
      </c>
      <c r="D559" s="129" t="s">
        <v>504</v>
      </c>
      <c r="E559" s="129"/>
      <c r="F559" s="129"/>
      <c r="G559" s="129"/>
      <c r="H559" s="132">
        <f>'Прил.12'!H559</f>
        <v>877.5000000000001</v>
      </c>
    </row>
    <row r="560" spans="2:8" ht="12.75" hidden="1">
      <c r="B560" s="130" t="s">
        <v>531</v>
      </c>
      <c r="C560" s="129" t="s">
        <v>500</v>
      </c>
      <c r="D560" s="129" t="s">
        <v>504</v>
      </c>
      <c r="E560" s="177" t="s">
        <v>69</v>
      </c>
      <c r="F560" s="129"/>
      <c r="G560" s="129"/>
      <c r="H560" s="132">
        <f>'Прил.12'!H560</f>
        <v>877.5000000000001</v>
      </c>
    </row>
    <row r="561" spans="2:8" ht="25.5" hidden="1">
      <c r="B561" s="81" t="s">
        <v>71</v>
      </c>
      <c r="C561" s="129" t="s">
        <v>500</v>
      </c>
      <c r="D561" s="129" t="s">
        <v>504</v>
      </c>
      <c r="E561" s="124" t="s">
        <v>571</v>
      </c>
      <c r="F561" s="129"/>
      <c r="G561" s="129"/>
      <c r="H561" s="132">
        <f>'Прил.12'!H561</f>
        <v>877.5000000000001</v>
      </c>
    </row>
    <row r="562" spans="2:8" ht="38.25" hidden="1">
      <c r="B562" s="81" t="s">
        <v>532</v>
      </c>
      <c r="C562" s="129" t="s">
        <v>500</v>
      </c>
      <c r="D562" s="129" t="s">
        <v>504</v>
      </c>
      <c r="E562" s="124" t="s">
        <v>571</v>
      </c>
      <c r="F562" s="129" t="s">
        <v>236</v>
      </c>
      <c r="G562" s="129"/>
      <c r="H562" s="132">
        <f>'Прил.12'!H562</f>
        <v>709.4000000000001</v>
      </c>
    </row>
    <row r="563" spans="2:8" ht="12.75" hidden="1">
      <c r="B563" s="81" t="s">
        <v>476</v>
      </c>
      <c r="C563" s="129" t="s">
        <v>500</v>
      </c>
      <c r="D563" s="129" t="s">
        <v>504</v>
      </c>
      <c r="E563" s="124" t="s">
        <v>571</v>
      </c>
      <c r="F563" s="129" t="s">
        <v>533</v>
      </c>
      <c r="G563" s="129"/>
      <c r="H563" s="132">
        <f>'Прил.12'!H563</f>
        <v>709.4000000000001</v>
      </c>
    </row>
    <row r="564" spans="2:8" ht="12.75" hidden="1">
      <c r="B564" s="81" t="s">
        <v>530</v>
      </c>
      <c r="C564" s="129" t="s">
        <v>500</v>
      </c>
      <c r="D564" s="129" t="s">
        <v>504</v>
      </c>
      <c r="E564" s="124" t="s">
        <v>571</v>
      </c>
      <c r="F564" s="129" t="s">
        <v>533</v>
      </c>
      <c r="G564" s="129" t="s">
        <v>520</v>
      </c>
      <c r="H564" s="132">
        <f>'Прил.12'!H564</f>
        <v>35.2</v>
      </c>
    </row>
    <row r="565" spans="2:8" ht="12.75" hidden="1">
      <c r="B565" s="81" t="s">
        <v>508</v>
      </c>
      <c r="C565" s="129" t="s">
        <v>500</v>
      </c>
      <c r="D565" s="129" t="s">
        <v>504</v>
      </c>
      <c r="E565" s="124" t="s">
        <v>571</v>
      </c>
      <c r="F565" s="129" t="s">
        <v>533</v>
      </c>
      <c r="G565" s="129">
        <v>3</v>
      </c>
      <c r="H565" s="132">
        <f>'Прил.12'!H565</f>
        <v>674.2</v>
      </c>
    </row>
    <row r="566" spans="2:8" ht="12.75" hidden="1">
      <c r="B566" s="130" t="s">
        <v>753</v>
      </c>
      <c r="C566" s="129" t="s">
        <v>500</v>
      </c>
      <c r="D566" s="129" t="s">
        <v>504</v>
      </c>
      <c r="E566" s="124" t="s">
        <v>571</v>
      </c>
      <c r="F566" s="129" t="s">
        <v>536</v>
      </c>
      <c r="G566" s="129"/>
      <c r="H566" s="132">
        <f>'Прил.12'!H566</f>
        <v>168.1</v>
      </c>
    </row>
    <row r="567" spans="2:8" ht="12.75" hidden="1">
      <c r="B567" s="130" t="s">
        <v>537</v>
      </c>
      <c r="C567" s="129" t="s">
        <v>500</v>
      </c>
      <c r="D567" s="129" t="s">
        <v>504</v>
      </c>
      <c r="E567" s="124" t="s">
        <v>571</v>
      </c>
      <c r="F567" s="129" t="s">
        <v>538</v>
      </c>
      <c r="G567" s="129"/>
      <c r="H567" s="132">
        <f>'Прил.12'!H567</f>
        <v>168.1</v>
      </c>
    </row>
    <row r="568" spans="2:8" ht="12.75" hidden="1">
      <c r="B568" s="81" t="s">
        <v>508</v>
      </c>
      <c r="C568" s="129" t="s">
        <v>500</v>
      </c>
      <c r="D568" s="129" t="s">
        <v>504</v>
      </c>
      <c r="E568" s="124" t="s">
        <v>571</v>
      </c>
      <c r="F568" s="129" t="s">
        <v>538</v>
      </c>
      <c r="G568" s="129">
        <v>3</v>
      </c>
      <c r="H568" s="132">
        <f>'Прил.12'!H568</f>
        <v>168.1</v>
      </c>
    </row>
    <row r="569" spans="2:8" ht="12.75">
      <c r="B569" s="69" t="s">
        <v>122</v>
      </c>
      <c r="C569" s="168" t="s">
        <v>505</v>
      </c>
      <c r="D569" s="168"/>
      <c r="E569" s="168"/>
      <c r="F569" s="168"/>
      <c r="G569" s="168"/>
      <c r="H569" s="170">
        <f>'Прил.12'!H569</f>
        <v>126</v>
      </c>
    </row>
    <row r="570" spans="2:8" ht="12.75" hidden="1">
      <c r="B570" s="81" t="s">
        <v>530</v>
      </c>
      <c r="C570" s="129"/>
      <c r="D570" s="129"/>
      <c r="E570" s="129"/>
      <c r="F570" s="129"/>
      <c r="G570" s="129" t="s">
        <v>520</v>
      </c>
      <c r="H570" s="132">
        <f>'Прил.12'!H570</f>
        <v>126</v>
      </c>
    </row>
    <row r="571" spans="2:8" ht="12.75">
      <c r="B571" s="81" t="s">
        <v>383</v>
      </c>
      <c r="C571" s="129" t="s">
        <v>505</v>
      </c>
      <c r="D571" s="129" t="s">
        <v>382</v>
      </c>
      <c r="E571" s="129"/>
      <c r="F571" s="129"/>
      <c r="G571" s="129"/>
      <c r="H571" s="132">
        <f>'Прил.12'!H571</f>
        <v>126</v>
      </c>
    </row>
    <row r="572" spans="2:8" ht="38.25" hidden="1">
      <c r="B572" s="81" t="s">
        <v>564</v>
      </c>
      <c r="C572" s="129" t="s">
        <v>505</v>
      </c>
      <c r="D572" s="129" t="s">
        <v>382</v>
      </c>
      <c r="E572" s="124" t="s">
        <v>563</v>
      </c>
      <c r="F572" s="129"/>
      <c r="G572" s="129"/>
      <c r="H572" s="132">
        <f>'Прил.12'!H572</f>
        <v>126</v>
      </c>
    </row>
    <row r="573" spans="2:8" ht="51" hidden="1">
      <c r="B573" s="81" t="s">
        <v>550</v>
      </c>
      <c r="C573" s="129" t="s">
        <v>505</v>
      </c>
      <c r="D573" s="129" t="s">
        <v>382</v>
      </c>
      <c r="E573" s="124" t="s">
        <v>351</v>
      </c>
      <c r="F573" s="129"/>
      <c r="G573" s="129"/>
      <c r="H573" s="132">
        <f>'Прил.12'!H573</f>
        <v>30</v>
      </c>
    </row>
    <row r="574" spans="2:8" ht="12.75" hidden="1">
      <c r="B574" s="130" t="s">
        <v>753</v>
      </c>
      <c r="C574" s="129" t="s">
        <v>505</v>
      </c>
      <c r="D574" s="129" t="s">
        <v>382</v>
      </c>
      <c r="E574" s="124" t="s">
        <v>351</v>
      </c>
      <c r="F574" s="129" t="s">
        <v>536</v>
      </c>
      <c r="G574" s="129"/>
      <c r="H574" s="132">
        <f>'Прил.12'!H574</f>
        <v>30</v>
      </c>
    </row>
    <row r="575" spans="2:8" ht="12.75" hidden="1">
      <c r="B575" s="130" t="s">
        <v>537</v>
      </c>
      <c r="C575" s="129" t="s">
        <v>505</v>
      </c>
      <c r="D575" s="129" t="s">
        <v>382</v>
      </c>
      <c r="E575" s="124" t="s">
        <v>351</v>
      </c>
      <c r="F575" s="129" t="s">
        <v>538</v>
      </c>
      <c r="G575" s="129"/>
      <c r="H575" s="132">
        <f>'Прил.12'!H575</f>
        <v>30</v>
      </c>
    </row>
    <row r="576" spans="2:8" ht="12.75" hidden="1">
      <c r="B576" s="81" t="s">
        <v>530</v>
      </c>
      <c r="C576" s="129" t="s">
        <v>505</v>
      </c>
      <c r="D576" s="129" t="s">
        <v>382</v>
      </c>
      <c r="E576" s="124" t="s">
        <v>351</v>
      </c>
      <c r="F576" s="129" t="s">
        <v>538</v>
      </c>
      <c r="G576" s="129">
        <v>2</v>
      </c>
      <c r="H576" s="132">
        <f>'Прил.12'!H576</f>
        <v>30</v>
      </c>
    </row>
    <row r="577" spans="2:8" ht="51" hidden="1">
      <c r="B577" s="81" t="s">
        <v>551</v>
      </c>
      <c r="C577" s="129" t="s">
        <v>505</v>
      </c>
      <c r="D577" s="129" t="s">
        <v>382</v>
      </c>
      <c r="E577" s="124" t="s">
        <v>352</v>
      </c>
      <c r="F577" s="129"/>
      <c r="G577" s="129"/>
      <c r="H577" s="132">
        <f>'Прил.12'!H577</f>
        <v>3</v>
      </c>
    </row>
    <row r="578" spans="2:8" ht="12.75" hidden="1">
      <c r="B578" s="130" t="s">
        <v>753</v>
      </c>
      <c r="C578" s="129" t="s">
        <v>505</v>
      </c>
      <c r="D578" s="129" t="s">
        <v>382</v>
      </c>
      <c r="E578" s="124" t="s">
        <v>352</v>
      </c>
      <c r="F578" s="129" t="s">
        <v>536</v>
      </c>
      <c r="G578" s="129"/>
      <c r="H578" s="132">
        <f>'Прил.12'!H578</f>
        <v>3</v>
      </c>
    </row>
    <row r="579" spans="2:10" ht="12.75" hidden="1">
      <c r="B579" s="130" t="s">
        <v>537</v>
      </c>
      <c r="C579" s="129" t="s">
        <v>505</v>
      </c>
      <c r="D579" s="129" t="s">
        <v>382</v>
      </c>
      <c r="E579" s="124" t="s">
        <v>352</v>
      </c>
      <c r="F579" s="129" t="s">
        <v>538</v>
      </c>
      <c r="G579" s="129"/>
      <c r="H579" s="132">
        <f>'Прил.12'!H579</f>
        <v>3</v>
      </c>
      <c r="J579" s="171"/>
    </row>
    <row r="580" spans="2:8" ht="12.75" hidden="1">
      <c r="B580" s="81" t="s">
        <v>530</v>
      </c>
      <c r="C580" s="129" t="s">
        <v>505</v>
      </c>
      <c r="D580" s="129" t="s">
        <v>382</v>
      </c>
      <c r="E580" s="124" t="s">
        <v>352</v>
      </c>
      <c r="F580" s="129" t="s">
        <v>538</v>
      </c>
      <c r="G580" s="129">
        <v>2</v>
      </c>
      <c r="H580" s="132">
        <f>'Прил.12'!H580</f>
        <v>3</v>
      </c>
    </row>
    <row r="581" spans="2:8" ht="51" hidden="1">
      <c r="B581" s="81" t="s">
        <v>552</v>
      </c>
      <c r="C581" s="129" t="s">
        <v>505</v>
      </c>
      <c r="D581" s="129" t="s">
        <v>382</v>
      </c>
      <c r="E581" s="124" t="s">
        <v>353</v>
      </c>
      <c r="F581" s="129"/>
      <c r="G581" s="129"/>
      <c r="H581" s="132">
        <f>'Прил.12'!H581</f>
        <v>93</v>
      </c>
    </row>
    <row r="582" spans="2:8" ht="12.75" hidden="1">
      <c r="B582" s="130" t="s">
        <v>753</v>
      </c>
      <c r="C582" s="129" t="s">
        <v>505</v>
      </c>
      <c r="D582" s="129" t="s">
        <v>382</v>
      </c>
      <c r="E582" s="124" t="s">
        <v>353</v>
      </c>
      <c r="F582" s="129" t="s">
        <v>536</v>
      </c>
      <c r="G582" s="129"/>
      <c r="H582" s="132">
        <f>'Прил.12'!H582</f>
        <v>93</v>
      </c>
    </row>
    <row r="583" spans="2:8" ht="12.75" hidden="1">
      <c r="B583" s="130" t="s">
        <v>537</v>
      </c>
      <c r="C583" s="129" t="s">
        <v>505</v>
      </c>
      <c r="D583" s="129" t="s">
        <v>382</v>
      </c>
      <c r="E583" s="124" t="s">
        <v>353</v>
      </c>
      <c r="F583" s="129" t="s">
        <v>538</v>
      </c>
      <c r="G583" s="129"/>
      <c r="H583" s="132">
        <f>'Прил.12'!H583</f>
        <v>93</v>
      </c>
    </row>
    <row r="584" spans="2:8" ht="12.75" hidden="1">
      <c r="B584" s="81" t="s">
        <v>530</v>
      </c>
      <c r="C584" s="129" t="s">
        <v>505</v>
      </c>
      <c r="D584" s="129" t="s">
        <v>382</v>
      </c>
      <c r="E584" s="124" t="s">
        <v>353</v>
      </c>
      <c r="F584" s="129" t="s">
        <v>538</v>
      </c>
      <c r="G584" s="129">
        <v>2</v>
      </c>
      <c r="H584" s="132">
        <f>'Прил.12'!H584</f>
        <v>93</v>
      </c>
    </row>
    <row r="585" spans="2:8" ht="25.5">
      <c r="B585" s="69" t="s">
        <v>449</v>
      </c>
      <c r="C585" s="168" t="s">
        <v>448</v>
      </c>
      <c r="D585" s="168"/>
      <c r="E585" s="168"/>
      <c r="F585" s="168"/>
      <c r="G585" s="168"/>
      <c r="H585" s="170">
        <f>'Прил.12'!H585</f>
        <v>3602.5</v>
      </c>
    </row>
    <row r="586" spans="2:8" ht="12.75" hidden="1">
      <c r="B586" s="81" t="s">
        <v>530</v>
      </c>
      <c r="C586" s="129"/>
      <c r="D586" s="129"/>
      <c r="E586" s="129"/>
      <c r="F586" s="129"/>
      <c r="G586" s="129" t="s">
        <v>520</v>
      </c>
      <c r="H586" s="132">
        <f>'Прил.12'!H586</f>
        <v>300</v>
      </c>
    </row>
    <row r="587" spans="2:8" ht="12.75" hidden="1">
      <c r="B587" s="81" t="s">
        <v>508</v>
      </c>
      <c r="C587" s="129"/>
      <c r="D587" s="129"/>
      <c r="E587" s="129"/>
      <c r="F587" s="129"/>
      <c r="G587" s="129" t="s">
        <v>78</v>
      </c>
      <c r="H587" s="132">
        <f>'Прил.12'!H587</f>
        <v>3302.5</v>
      </c>
    </row>
    <row r="588" spans="2:12" ht="25.5">
      <c r="B588" s="81" t="s">
        <v>451</v>
      </c>
      <c r="C588" s="129" t="s">
        <v>448</v>
      </c>
      <c r="D588" s="129" t="s">
        <v>450</v>
      </c>
      <c r="E588" s="129"/>
      <c r="F588" s="129"/>
      <c r="G588" s="129"/>
      <c r="H588" s="132">
        <f>'Прил.12'!H588</f>
        <v>3302.5</v>
      </c>
      <c r="L588" s="171"/>
    </row>
    <row r="589" spans="2:8" ht="12.75" hidden="1">
      <c r="B589" s="130" t="s">
        <v>531</v>
      </c>
      <c r="C589" s="129" t="s">
        <v>448</v>
      </c>
      <c r="D589" s="129" t="s">
        <v>450</v>
      </c>
      <c r="E589" s="129" t="s">
        <v>69</v>
      </c>
      <c r="F589" s="129"/>
      <c r="G589" s="129"/>
      <c r="H589" s="132">
        <f>'Прил.12'!H589</f>
        <v>3302.5</v>
      </c>
    </row>
    <row r="590" spans="2:8" ht="25.5" hidden="1">
      <c r="B590" s="81" t="s">
        <v>252</v>
      </c>
      <c r="C590" s="129" t="s">
        <v>448</v>
      </c>
      <c r="D590" s="129" t="s">
        <v>450</v>
      </c>
      <c r="E590" s="138" t="s">
        <v>624</v>
      </c>
      <c r="F590" s="129"/>
      <c r="G590" s="129"/>
      <c r="H590" s="132">
        <f>'Прил.12'!H590</f>
        <v>3302.5</v>
      </c>
    </row>
    <row r="591" spans="2:8" ht="12.75" hidden="1">
      <c r="B591" s="175" t="s">
        <v>263</v>
      </c>
      <c r="C591" s="129" t="s">
        <v>448</v>
      </c>
      <c r="D591" s="129" t="s">
        <v>450</v>
      </c>
      <c r="E591" s="138" t="s">
        <v>624</v>
      </c>
      <c r="F591" s="129" t="s">
        <v>765</v>
      </c>
      <c r="G591" s="129"/>
      <c r="H591" s="132">
        <f>'Прил.12'!H591</f>
        <v>3302.5</v>
      </c>
    </row>
    <row r="592" spans="2:8" ht="12.75" hidden="1">
      <c r="B592" s="175" t="s">
        <v>481</v>
      </c>
      <c r="C592" s="129" t="s">
        <v>448</v>
      </c>
      <c r="D592" s="129" t="s">
        <v>450</v>
      </c>
      <c r="E592" s="138" t="s">
        <v>624</v>
      </c>
      <c r="F592" s="129" t="s">
        <v>480</v>
      </c>
      <c r="G592" s="129"/>
      <c r="H592" s="132">
        <f>'Прил.12'!H592</f>
        <v>3302.5</v>
      </c>
    </row>
    <row r="593" spans="2:8" ht="12.75" hidden="1">
      <c r="B593" s="175" t="s">
        <v>508</v>
      </c>
      <c r="C593" s="129" t="s">
        <v>448</v>
      </c>
      <c r="D593" s="129" t="s">
        <v>450</v>
      </c>
      <c r="E593" s="138" t="s">
        <v>624</v>
      </c>
      <c r="F593" s="129" t="s">
        <v>480</v>
      </c>
      <c r="G593" s="129">
        <v>3</v>
      </c>
      <c r="H593" s="132">
        <f>'Прил.12'!H593</f>
        <v>3302.5</v>
      </c>
    </row>
    <row r="594" spans="2:8" ht="12.75">
      <c r="B594" s="81" t="s">
        <v>876</v>
      </c>
      <c r="C594" s="129" t="s">
        <v>448</v>
      </c>
      <c r="D594" s="129" t="s">
        <v>877</v>
      </c>
      <c r="E594" s="129"/>
      <c r="F594" s="129"/>
      <c r="G594" s="129"/>
      <c r="H594" s="132">
        <f>'Прил.12'!H594</f>
        <v>300</v>
      </c>
    </row>
    <row r="595" spans="2:8" ht="12.75" hidden="1">
      <c r="B595" s="130" t="s">
        <v>531</v>
      </c>
      <c r="C595" s="129" t="s">
        <v>448</v>
      </c>
      <c r="D595" s="129" t="s">
        <v>877</v>
      </c>
      <c r="E595" s="129" t="s">
        <v>69</v>
      </c>
      <c r="F595" s="129"/>
      <c r="G595" s="129"/>
      <c r="H595" s="132">
        <f>'Прил.12'!H595</f>
        <v>300</v>
      </c>
    </row>
    <row r="596" spans="2:8" ht="25.5" hidden="1">
      <c r="B596" s="81" t="s">
        <v>878</v>
      </c>
      <c r="C596" s="129" t="s">
        <v>448</v>
      </c>
      <c r="D596" s="129" t="s">
        <v>877</v>
      </c>
      <c r="E596" s="124" t="s">
        <v>625</v>
      </c>
      <c r="F596" s="129"/>
      <c r="G596" s="129"/>
      <c r="H596" s="132">
        <f>'Прил.12'!H596</f>
        <v>300</v>
      </c>
    </row>
    <row r="597" spans="2:8" ht="12.75" hidden="1">
      <c r="B597" s="175" t="s">
        <v>263</v>
      </c>
      <c r="C597" s="129" t="s">
        <v>448</v>
      </c>
      <c r="D597" s="129" t="s">
        <v>877</v>
      </c>
      <c r="E597" s="124" t="s">
        <v>625</v>
      </c>
      <c r="F597" s="129" t="s">
        <v>765</v>
      </c>
      <c r="G597" s="129"/>
      <c r="H597" s="132">
        <f>'Прил.12'!H597</f>
        <v>300</v>
      </c>
    </row>
    <row r="598" spans="2:8" ht="12.75" hidden="1">
      <c r="B598" s="175" t="s">
        <v>481</v>
      </c>
      <c r="C598" s="129" t="s">
        <v>448</v>
      </c>
      <c r="D598" s="129" t="s">
        <v>877</v>
      </c>
      <c r="E598" s="124" t="s">
        <v>625</v>
      </c>
      <c r="F598" s="129" t="s">
        <v>480</v>
      </c>
      <c r="G598" s="129"/>
      <c r="H598" s="132">
        <f>'Прил.12'!H598</f>
        <v>300</v>
      </c>
    </row>
    <row r="599" spans="2:8" ht="12.75" hidden="1">
      <c r="B599" s="175" t="s">
        <v>530</v>
      </c>
      <c r="C599" s="129" t="s">
        <v>448</v>
      </c>
      <c r="D599" s="129" t="s">
        <v>877</v>
      </c>
      <c r="E599" s="124" t="s">
        <v>625</v>
      </c>
      <c r="F599" s="129" t="s">
        <v>480</v>
      </c>
      <c r="G599" s="129">
        <v>2</v>
      </c>
      <c r="H599" s="132">
        <f>'Прил.12'!H599</f>
        <v>300</v>
      </c>
    </row>
  </sheetData>
  <sheetProtection/>
  <autoFilter ref="B8:H599"/>
  <mergeCells count="2">
    <mergeCell ref="B6:H6"/>
    <mergeCell ref="B7:H7"/>
  </mergeCells>
  <printOptions/>
  <pageMargins left="1.03" right="0.2" top="1.05" bottom="0.27" header="0.2" footer="0.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B2:K599"/>
  <sheetViews>
    <sheetView workbookViewId="0" topLeftCell="A172">
      <selection activeCell="C27" sqref="C27"/>
    </sheetView>
  </sheetViews>
  <sheetFormatPr defaultColWidth="9.00390625" defaultRowHeight="12.75"/>
  <cols>
    <col min="1" max="1" width="9.125" style="151" customWidth="1"/>
    <col min="2" max="2" width="89.75390625" style="152" customWidth="1"/>
    <col min="3" max="3" width="5.125" style="151" customWidth="1"/>
    <col min="4" max="4" width="5.25390625" style="151" customWidth="1"/>
    <col min="5" max="5" width="16.25390625" style="151" customWidth="1"/>
    <col min="6" max="6" width="7.125" style="151" customWidth="1"/>
    <col min="7" max="7" width="3.375" style="151" customWidth="1"/>
    <col min="8" max="8" width="12.25390625" style="171" customWidth="1"/>
    <col min="9" max="9" width="9.125" style="151" customWidth="1"/>
    <col min="10" max="10" width="10.00390625" style="151" customWidth="1"/>
    <col min="11" max="16384" width="9.125" style="151" customWidth="1"/>
  </cols>
  <sheetData>
    <row r="2" spans="3:8" ht="12.75">
      <c r="C2" s="153"/>
      <c r="D2" s="153"/>
      <c r="E2" s="153"/>
      <c r="F2" s="153"/>
      <c r="G2" s="153"/>
      <c r="H2" s="185" t="s">
        <v>796</v>
      </c>
    </row>
    <row r="3" spans="4:8" ht="12.75">
      <c r="D3" s="156"/>
      <c r="E3" s="156"/>
      <c r="F3" s="156"/>
      <c r="G3" s="156"/>
      <c r="H3" s="186" t="s">
        <v>579</v>
      </c>
    </row>
    <row r="4" spans="4:8" ht="12.75">
      <c r="D4" s="156"/>
      <c r="E4" s="156"/>
      <c r="F4" s="156"/>
      <c r="G4" s="156"/>
      <c r="H4" s="186" t="s">
        <v>64</v>
      </c>
    </row>
    <row r="5" spans="2:7" ht="12.75">
      <c r="B5" s="159"/>
      <c r="C5" s="160"/>
      <c r="D5" s="160"/>
      <c r="E5" s="160"/>
      <c r="F5" s="160"/>
      <c r="G5" s="160"/>
    </row>
    <row r="6" spans="2:8" ht="12.75">
      <c r="B6" s="282" t="s">
        <v>754</v>
      </c>
      <c r="C6" s="282"/>
      <c r="D6" s="282"/>
      <c r="E6" s="282"/>
      <c r="F6" s="282"/>
      <c r="G6" s="282"/>
      <c r="H6" s="282"/>
    </row>
    <row r="7" spans="2:8" ht="12.75">
      <c r="B7" s="283"/>
      <c r="C7" s="283"/>
      <c r="D7" s="283"/>
      <c r="E7" s="283"/>
      <c r="F7" s="283"/>
      <c r="G7" s="283"/>
      <c r="H7" s="283"/>
    </row>
    <row r="8" spans="2:8" ht="25.5">
      <c r="B8" s="187" t="s">
        <v>283</v>
      </c>
      <c r="C8" s="135" t="s">
        <v>527</v>
      </c>
      <c r="D8" s="135" t="s">
        <v>462</v>
      </c>
      <c r="E8" s="135" t="s">
        <v>506</v>
      </c>
      <c r="F8" s="135" t="s">
        <v>114</v>
      </c>
      <c r="G8" s="188" t="s">
        <v>507</v>
      </c>
      <c r="H8" s="189" t="s">
        <v>528</v>
      </c>
    </row>
    <row r="9" spans="2:8" ht="12.75">
      <c r="B9" s="166" t="s">
        <v>529</v>
      </c>
      <c r="C9" s="169"/>
      <c r="D9" s="169"/>
      <c r="E9" s="169"/>
      <c r="F9" s="169"/>
      <c r="G9" s="169"/>
      <c r="H9" s="170">
        <f>H14+H147+H162+H170+H190+H204+H436+H482+H569+H585</f>
        <v>176249.80000000002</v>
      </c>
    </row>
    <row r="10" spans="2:8" ht="12.75">
      <c r="B10" s="166" t="s">
        <v>526</v>
      </c>
      <c r="C10" s="169"/>
      <c r="D10" s="169"/>
      <c r="E10" s="169"/>
      <c r="F10" s="169"/>
      <c r="G10" s="169">
        <v>1</v>
      </c>
      <c r="H10" s="170">
        <f>H437</f>
        <v>2400</v>
      </c>
    </row>
    <row r="11" spans="2:11" ht="12.75">
      <c r="B11" s="166" t="s">
        <v>530</v>
      </c>
      <c r="C11" s="169"/>
      <c r="D11" s="169"/>
      <c r="E11" s="169"/>
      <c r="F11" s="169"/>
      <c r="G11" s="169">
        <v>2</v>
      </c>
      <c r="H11" s="170">
        <f>H15+H148+H163+H171+H191+H205+H438+H483+H570+H586</f>
        <v>80573.00000000001</v>
      </c>
      <c r="I11" s="171"/>
      <c r="J11" s="171"/>
      <c r="K11" s="171"/>
    </row>
    <row r="12" spans="2:8" ht="12.75">
      <c r="B12" s="166" t="s">
        <v>508</v>
      </c>
      <c r="C12" s="169"/>
      <c r="D12" s="169"/>
      <c r="E12" s="169"/>
      <c r="F12" s="169"/>
      <c r="G12" s="169">
        <v>3</v>
      </c>
      <c r="H12" s="170">
        <f>H16+H206+H484+H587</f>
        <v>89372.20000000001</v>
      </c>
    </row>
    <row r="13" spans="2:11" ht="12.75">
      <c r="B13" s="166" t="s">
        <v>509</v>
      </c>
      <c r="C13" s="169"/>
      <c r="D13" s="169"/>
      <c r="E13" s="169"/>
      <c r="F13" s="169"/>
      <c r="G13" s="169">
        <v>4</v>
      </c>
      <c r="H13" s="170">
        <f>H149+H485</f>
        <v>3904.6000000000004</v>
      </c>
      <c r="J13" s="171"/>
      <c r="K13" s="171"/>
    </row>
    <row r="14" spans="2:8" ht="12.75">
      <c r="B14" s="69" t="s">
        <v>402</v>
      </c>
      <c r="C14" s="168" t="s">
        <v>463</v>
      </c>
      <c r="D14" s="168"/>
      <c r="E14" s="168"/>
      <c r="F14" s="168"/>
      <c r="G14" s="168"/>
      <c r="H14" s="170">
        <f>H17+H23+H39+H56+H68+H74</f>
        <v>20681.800000000003</v>
      </c>
    </row>
    <row r="15" spans="2:8" ht="12.75">
      <c r="B15" s="130" t="s">
        <v>530</v>
      </c>
      <c r="C15" s="169"/>
      <c r="D15" s="169"/>
      <c r="E15" s="169"/>
      <c r="F15" s="169"/>
      <c r="G15" s="135">
        <v>2</v>
      </c>
      <c r="H15" s="132">
        <f>H22+H28+H32+H35+H38+H44+H47+H50+H55+H61+H64+H67+H73+H79+H87+H95+H103+H107+H110+H113+H117+H120+H126+H146+H132+H137+H141</f>
        <v>19893.700000000004</v>
      </c>
    </row>
    <row r="16" spans="2:8" ht="12.75">
      <c r="B16" s="130" t="s">
        <v>508</v>
      </c>
      <c r="C16" s="169"/>
      <c r="D16" s="169"/>
      <c r="E16" s="169"/>
      <c r="F16" s="169"/>
      <c r="G16" s="135">
        <v>3</v>
      </c>
      <c r="H16" s="132">
        <f>H80+H83+H88+H91+H96+H99</f>
        <v>788.0999999999999</v>
      </c>
    </row>
    <row r="17" spans="2:8" ht="25.5">
      <c r="B17" s="81" t="s">
        <v>79</v>
      </c>
      <c r="C17" s="129" t="s">
        <v>463</v>
      </c>
      <c r="D17" s="129" t="s">
        <v>464</v>
      </c>
      <c r="E17" s="129"/>
      <c r="F17" s="129"/>
      <c r="G17" s="129"/>
      <c r="H17" s="132">
        <f>H18</f>
        <v>907.7</v>
      </c>
    </row>
    <row r="18" spans="2:8" ht="12.75">
      <c r="B18" s="130" t="s">
        <v>531</v>
      </c>
      <c r="C18" s="129" t="s">
        <v>463</v>
      </c>
      <c r="D18" s="129" t="s">
        <v>464</v>
      </c>
      <c r="E18" s="129" t="s">
        <v>69</v>
      </c>
      <c r="F18" s="129"/>
      <c r="G18" s="129"/>
      <c r="H18" s="132">
        <f>H19</f>
        <v>907.7</v>
      </c>
    </row>
    <row r="19" spans="2:8" ht="12.75">
      <c r="B19" s="261" t="s">
        <v>581</v>
      </c>
      <c r="C19" s="129" t="s">
        <v>463</v>
      </c>
      <c r="D19" s="129" t="s">
        <v>464</v>
      </c>
      <c r="E19" s="124" t="s">
        <v>810</v>
      </c>
      <c r="F19" s="129"/>
      <c r="G19" s="129"/>
      <c r="H19" s="132">
        <f>H20</f>
        <v>907.7</v>
      </c>
    </row>
    <row r="20" spans="2:11" ht="38.25">
      <c r="B20" s="81" t="s">
        <v>532</v>
      </c>
      <c r="C20" s="129" t="s">
        <v>463</v>
      </c>
      <c r="D20" s="129" t="s">
        <v>464</v>
      </c>
      <c r="E20" s="124" t="s">
        <v>810</v>
      </c>
      <c r="F20" s="129" t="s">
        <v>236</v>
      </c>
      <c r="G20" s="129"/>
      <c r="H20" s="132">
        <f>H21</f>
        <v>907.7</v>
      </c>
      <c r="K20" s="171"/>
    </row>
    <row r="21" spans="2:8" ht="12.75">
      <c r="B21" s="81" t="s">
        <v>476</v>
      </c>
      <c r="C21" s="129" t="s">
        <v>463</v>
      </c>
      <c r="D21" s="129" t="s">
        <v>464</v>
      </c>
      <c r="E21" s="124" t="s">
        <v>810</v>
      </c>
      <c r="F21" s="129" t="s">
        <v>533</v>
      </c>
      <c r="G21" s="129"/>
      <c r="H21" s="132">
        <f>H22</f>
        <v>907.7</v>
      </c>
    </row>
    <row r="22" spans="2:8" ht="12.75">
      <c r="B22" s="81" t="s">
        <v>530</v>
      </c>
      <c r="C22" s="129" t="s">
        <v>463</v>
      </c>
      <c r="D22" s="129" t="s">
        <v>464</v>
      </c>
      <c r="E22" s="124" t="s">
        <v>810</v>
      </c>
      <c r="F22" s="129" t="s">
        <v>533</v>
      </c>
      <c r="G22" s="129">
        <v>2</v>
      </c>
      <c r="H22" s="132">
        <v>907.7</v>
      </c>
    </row>
    <row r="23" spans="2:8" ht="25.5">
      <c r="B23" s="130" t="s">
        <v>534</v>
      </c>
      <c r="C23" s="129" t="s">
        <v>463</v>
      </c>
      <c r="D23" s="129" t="s">
        <v>465</v>
      </c>
      <c r="E23" s="177"/>
      <c r="F23" s="129"/>
      <c r="G23" s="129"/>
      <c r="H23" s="132">
        <f>H24</f>
        <v>358.9</v>
      </c>
    </row>
    <row r="24" spans="2:8" ht="12.75">
      <c r="B24" s="130" t="s">
        <v>531</v>
      </c>
      <c r="C24" s="129" t="s">
        <v>463</v>
      </c>
      <c r="D24" s="129" t="s">
        <v>465</v>
      </c>
      <c r="E24" s="177" t="s">
        <v>69</v>
      </c>
      <c r="F24" s="129"/>
      <c r="G24" s="129"/>
      <c r="H24" s="132">
        <f>H25+H29</f>
        <v>358.9</v>
      </c>
    </row>
    <row r="25" spans="2:8" ht="25.5">
      <c r="B25" s="261" t="s">
        <v>582</v>
      </c>
      <c r="C25" s="129" t="s">
        <v>463</v>
      </c>
      <c r="D25" s="129" t="s">
        <v>465</v>
      </c>
      <c r="E25" s="124" t="s">
        <v>46</v>
      </c>
      <c r="F25" s="129"/>
      <c r="G25" s="129"/>
      <c r="H25" s="132">
        <f>H26</f>
        <v>100.9</v>
      </c>
    </row>
    <row r="26" spans="2:8" ht="38.25">
      <c r="B26" s="81" t="s">
        <v>532</v>
      </c>
      <c r="C26" s="129" t="s">
        <v>463</v>
      </c>
      <c r="D26" s="129" t="s">
        <v>465</v>
      </c>
      <c r="E26" s="124" t="s">
        <v>46</v>
      </c>
      <c r="F26" s="129" t="s">
        <v>236</v>
      </c>
      <c r="G26" s="129"/>
      <c r="H26" s="132">
        <f>H27</f>
        <v>100.9</v>
      </c>
    </row>
    <row r="27" spans="2:8" ht="12.75">
      <c r="B27" s="81" t="s">
        <v>476</v>
      </c>
      <c r="C27" s="129" t="s">
        <v>463</v>
      </c>
      <c r="D27" s="129" t="s">
        <v>465</v>
      </c>
      <c r="E27" s="124" t="s">
        <v>46</v>
      </c>
      <c r="F27" s="129" t="s">
        <v>533</v>
      </c>
      <c r="G27" s="129"/>
      <c r="H27" s="132">
        <f>H28</f>
        <v>100.9</v>
      </c>
    </row>
    <row r="28" spans="2:8" ht="12.75">
      <c r="B28" s="81" t="s">
        <v>530</v>
      </c>
      <c r="C28" s="129" t="s">
        <v>463</v>
      </c>
      <c r="D28" s="129" t="s">
        <v>465</v>
      </c>
      <c r="E28" s="124" t="s">
        <v>46</v>
      </c>
      <c r="F28" s="129" t="s">
        <v>533</v>
      </c>
      <c r="G28" s="129">
        <v>2</v>
      </c>
      <c r="H28" s="132">
        <v>100.9</v>
      </c>
    </row>
    <row r="29" spans="2:8" ht="12.75">
      <c r="B29" s="81" t="s">
        <v>535</v>
      </c>
      <c r="C29" s="129" t="s">
        <v>463</v>
      </c>
      <c r="D29" s="129" t="s">
        <v>465</v>
      </c>
      <c r="E29" s="124" t="s">
        <v>682</v>
      </c>
      <c r="F29" s="129"/>
      <c r="G29" s="129"/>
      <c r="H29" s="132">
        <f>H30+H33+H36</f>
        <v>258</v>
      </c>
    </row>
    <row r="30" spans="2:8" ht="38.25">
      <c r="B30" s="81" t="s">
        <v>532</v>
      </c>
      <c r="C30" s="129" t="s">
        <v>463</v>
      </c>
      <c r="D30" s="129" t="s">
        <v>465</v>
      </c>
      <c r="E30" s="124" t="s">
        <v>682</v>
      </c>
      <c r="F30" s="129" t="s">
        <v>236</v>
      </c>
      <c r="G30" s="129"/>
      <c r="H30" s="132">
        <f>H31</f>
        <v>252.9</v>
      </c>
    </row>
    <row r="31" spans="2:8" ht="12.75">
      <c r="B31" s="81" t="s">
        <v>476</v>
      </c>
      <c r="C31" s="129" t="s">
        <v>463</v>
      </c>
      <c r="D31" s="129" t="s">
        <v>465</v>
      </c>
      <c r="E31" s="124" t="s">
        <v>682</v>
      </c>
      <c r="F31" s="129" t="s">
        <v>533</v>
      </c>
      <c r="G31" s="129"/>
      <c r="H31" s="132">
        <f>H32</f>
        <v>252.9</v>
      </c>
    </row>
    <row r="32" spans="2:8" ht="12.75">
      <c r="B32" s="81" t="s">
        <v>530</v>
      </c>
      <c r="C32" s="129" t="s">
        <v>463</v>
      </c>
      <c r="D32" s="129" t="s">
        <v>465</v>
      </c>
      <c r="E32" s="124" t="s">
        <v>682</v>
      </c>
      <c r="F32" s="129" t="s">
        <v>533</v>
      </c>
      <c r="G32" s="129">
        <v>2</v>
      </c>
      <c r="H32" s="132">
        <v>252.9</v>
      </c>
    </row>
    <row r="33" spans="2:8" ht="12.75">
      <c r="B33" s="130" t="s">
        <v>753</v>
      </c>
      <c r="C33" s="129" t="s">
        <v>463</v>
      </c>
      <c r="D33" s="129" t="s">
        <v>465</v>
      </c>
      <c r="E33" s="124" t="s">
        <v>682</v>
      </c>
      <c r="F33" s="129" t="s">
        <v>536</v>
      </c>
      <c r="G33" s="129"/>
      <c r="H33" s="132">
        <f>H34</f>
        <v>4.9</v>
      </c>
    </row>
    <row r="34" spans="2:8" ht="12.75">
      <c r="B34" s="130" t="s">
        <v>537</v>
      </c>
      <c r="C34" s="129" t="s">
        <v>463</v>
      </c>
      <c r="D34" s="129" t="s">
        <v>465</v>
      </c>
      <c r="E34" s="124" t="s">
        <v>682</v>
      </c>
      <c r="F34" s="129" t="s">
        <v>538</v>
      </c>
      <c r="G34" s="129"/>
      <c r="H34" s="132">
        <f>H35</f>
        <v>4.9</v>
      </c>
    </row>
    <row r="35" spans="2:8" ht="12.75">
      <c r="B35" s="81" t="s">
        <v>530</v>
      </c>
      <c r="C35" s="129" t="s">
        <v>463</v>
      </c>
      <c r="D35" s="129" t="s">
        <v>465</v>
      </c>
      <c r="E35" s="124" t="s">
        <v>682</v>
      </c>
      <c r="F35" s="129" t="s">
        <v>538</v>
      </c>
      <c r="G35" s="129">
        <v>2</v>
      </c>
      <c r="H35" s="132">
        <v>4.9</v>
      </c>
    </row>
    <row r="36" spans="2:8" ht="12.75">
      <c r="B36" s="130" t="s">
        <v>492</v>
      </c>
      <c r="C36" s="129" t="s">
        <v>463</v>
      </c>
      <c r="D36" s="129" t="s">
        <v>465</v>
      </c>
      <c r="E36" s="124" t="s">
        <v>682</v>
      </c>
      <c r="F36" s="129" t="s">
        <v>140</v>
      </c>
      <c r="G36" s="129"/>
      <c r="H36" s="132">
        <f>H37</f>
        <v>0.2</v>
      </c>
    </row>
    <row r="37" spans="2:8" ht="12.75">
      <c r="B37" s="130" t="s">
        <v>493</v>
      </c>
      <c r="C37" s="129" t="s">
        <v>463</v>
      </c>
      <c r="D37" s="129" t="s">
        <v>465</v>
      </c>
      <c r="E37" s="124" t="s">
        <v>682</v>
      </c>
      <c r="F37" s="129" t="s">
        <v>494</v>
      </c>
      <c r="G37" s="129"/>
      <c r="H37" s="132">
        <f>H38</f>
        <v>0.2</v>
      </c>
    </row>
    <row r="38" spans="2:8" ht="12.75">
      <c r="B38" s="81" t="s">
        <v>530</v>
      </c>
      <c r="C38" s="129" t="s">
        <v>463</v>
      </c>
      <c r="D38" s="129" t="s">
        <v>465</v>
      </c>
      <c r="E38" s="124" t="s">
        <v>682</v>
      </c>
      <c r="F38" s="129" t="s">
        <v>494</v>
      </c>
      <c r="G38" s="129">
        <v>2</v>
      </c>
      <c r="H38" s="132">
        <v>0.2</v>
      </c>
    </row>
    <row r="39" spans="2:8" ht="25.5">
      <c r="B39" s="130" t="s">
        <v>491</v>
      </c>
      <c r="C39" s="129" t="s">
        <v>463</v>
      </c>
      <c r="D39" s="129" t="s">
        <v>466</v>
      </c>
      <c r="E39" s="177"/>
      <c r="F39" s="129"/>
      <c r="G39" s="129"/>
      <c r="H39" s="132">
        <f>H40+H51</f>
        <v>13323.1</v>
      </c>
    </row>
    <row r="40" spans="2:8" ht="12.75">
      <c r="B40" s="81" t="s">
        <v>531</v>
      </c>
      <c r="C40" s="129" t="s">
        <v>463</v>
      </c>
      <c r="D40" s="129" t="s">
        <v>466</v>
      </c>
      <c r="E40" s="124" t="s">
        <v>69</v>
      </c>
      <c r="F40" s="129"/>
      <c r="G40" s="129"/>
      <c r="H40" s="132">
        <f>H41</f>
        <v>13308.1</v>
      </c>
    </row>
    <row r="41" spans="2:8" ht="12.75">
      <c r="B41" s="254" t="s">
        <v>853</v>
      </c>
      <c r="C41" s="129" t="s">
        <v>463</v>
      </c>
      <c r="D41" s="129" t="s">
        <v>466</v>
      </c>
      <c r="E41" s="124" t="s">
        <v>682</v>
      </c>
      <c r="F41" s="129"/>
      <c r="G41" s="129"/>
      <c r="H41" s="132">
        <f>H42+H45+H48</f>
        <v>13308.1</v>
      </c>
    </row>
    <row r="42" spans="2:8" ht="38.25">
      <c r="B42" s="81" t="s">
        <v>532</v>
      </c>
      <c r="C42" s="129" t="s">
        <v>463</v>
      </c>
      <c r="D42" s="129" t="s">
        <v>466</v>
      </c>
      <c r="E42" s="124" t="s">
        <v>682</v>
      </c>
      <c r="F42" s="129" t="s">
        <v>236</v>
      </c>
      <c r="G42" s="129"/>
      <c r="H42" s="132">
        <f>H43</f>
        <v>10168.2</v>
      </c>
    </row>
    <row r="43" spans="2:8" ht="12.75">
      <c r="B43" s="81" t="s">
        <v>476</v>
      </c>
      <c r="C43" s="129" t="s">
        <v>463</v>
      </c>
      <c r="D43" s="129" t="s">
        <v>466</v>
      </c>
      <c r="E43" s="124" t="s">
        <v>682</v>
      </c>
      <c r="F43" s="129" t="s">
        <v>533</v>
      </c>
      <c r="G43" s="129"/>
      <c r="H43" s="132">
        <f>H44</f>
        <v>10168.2</v>
      </c>
    </row>
    <row r="44" spans="2:8" ht="12.75">
      <c r="B44" s="81" t="s">
        <v>530</v>
      </c>
      <c r="C44" s="129" t="s">
        <v>463</v>
      </c>
      <c r="D44" s="129" t="s">
        <v>466</v>
      </c>
      <c r="E44" s="124" t="s">
        <v>682</v>
      </c>
      <c r="F44" s="129" t="s">
        <v>533</v>
      </c>
      <c r="G44" s="129">
        <v>2</v>
      </c>
      <c r="H44" s="132">
        <v>10168.2</v>
      </c>
    </row>
    <row r="45" spans="2:8" ht="12.75">
      <c r="B45" s="130" t="s">
        <v>753</v>
      </c>
      <c r="C45" s="129" t="s">
        <v>463</v>
      </c>
      <c r="D45" s="129" t="s">
        <v>466</v>
      </c>
      <c r="E45" s="124" t="s">
        <v>682</v>
      </c>
      <c r="F45" s="129" t="s">
        <v>536</v>
      </c>
      <c r="G45" s="129"/>
      <c r="H45" s="132">
        <f>H46</f>
        <v>3124.6</v>
      </c>
    </row>
    <row r="46" spans="2:8" ht="12.75">
      <c r="B46" s="130" t="s">
        <v>537</v>
      </c>
      <c r="C46" s="129" t="s">
        <v>463</v>
      </c>
      <c r="D46" s="129" t="s">
        <v>466</v>
      </c>
      <c r="E46" s="124" t="s">
        <v>682</v>
      </c>
      <c r="F46" s="129" t="s">
        <v>538</v>
      </c>
      <c r="G46" s="129"/>
      <c r="H46" s="132">
        <f>H47</f>
        <v>3124.6</v>
      </c>
    </row>
    <row r="47" spans="2:8" ht="12.75">
      <c r="B47" s="81" t="s">
        <v>530</v>
      </c>
      <c r="C47" s="129" t="s">
        <v>463</v>
      </c>
      <c r="D47" s="129" t="s">
        <v>466</v>
      </c>
      <c r="E47" s="124" t="s">
        <v>682</v>
      </c>
      <c r="F47" s="129" t="s">
        <v>538</v>
      </c>
      <c r="G47" s="129">
        <v>2</v>
      </c>
      <c r="H47" s="132">
        <v>3124.6</v>
      </c>
    </row>
    <row r="48" spans="2:8" ht="12.75">
      <c r="B48" s="130" t="s">
        <v>492</v>
      </c>
      <c r="C48" s="129" t="s">
        <v>463</v>
      </c>
      <c r="D48" s="129" t="s">
        <v>466</v>
      </c>
      <c r="E48" s="124" t="s">
        <v>682</v>
      </c>
      <c r="F48" s="129" t="s">
        <v>140</v>
      </c>
      <c r="G48" s="129"/>
      <c r="H48" s="132">
        <f>H49</f>
        <v>15.3</v>
      </c>
    </row>
    <row r="49" spans="2:8" ht="12.75">
      <c r="B49" s="130" t="s">
        <v>493</v>
      </c>
      <c r="C49" s="129" t="s">
        <v>463</v>
      </c>
      <c r="D49" s="129" t="s">
        <v>466</v>
      </c>
      <c r="E49" s="124" t="s">
        <v>682</v>
      </c>
      <c r="F49" s="129" t="s">
        <v>494</v>
      </c>
      <c r="G49" s="129"/>
      <c r="H49" s="132">
        <f>H50</f>
        <v>15.3</v>
      </c>
    </row>
    <row r="50" spans="2:8" ht="12.75">
      <c r="B50" s="81" t="s">
        <v>530</v>
      </c>
      <c r="C50" s="129" t="s">
        <v>463</v>
      </c>
      <c r="D50" s="129" t="s">
        <v>466</v>
      </c>
      <c r="E50" s="124" t="s">
        <v>682</v>
      </c>
      <c r="F50" s="129" t="s">
        <v>494</v>
      </c>
      <c r="G50" s="129">
        <v>2</v>
      </c>
      <c r="H50" s="132">
        <v>15.3</v>
      </c>
    </row>
    <row r="51" spans="2:8" ht="25.5">
      <c r="B51" s="81" t="s">
        <v>649</v>
      </c>
      <c r="C51" s="129" t="s">
        <v>463</v>
      </c>
      <c r="D51" s="129" t="s">
        <v>466</v>
      </c>
      <c r="E51" s="124" t="s">
        <v>1</v>
      </c>
      <c r="F51" s="129"/>
      <c r="G51" s="129"/>
      <c r="H51" s="132">
        <f>H52</f>
        <v>15</v>
      </c>
    </row>
    <row r="52" spans="2:8" ht="38.25">
      <c r="B52" s="81" t="s">
        <v>0</v>
      </c>
      <c r="C52" s="129" t="s">
        <v>463</v>
      </c>
      <c r="D52" s="129" t="s">
        <v>466</v>
      </c>
      <c r="E52" s="124" t="s">
        <v>683</v>
      </c>
      <c r="F52" s="129"/>
      <c r="G52" s="129"/>
      <c r="H52" s="132">
        <f>H53</f>
        <v>15</v>
      </c>
    </row>
    <row r="53" spans="2:8" ht="12.75">
      <c r="B53" s="130" t="s">
        <v>753</v>
      </c>
      <c r="C53" s="129" t="s">
        <v>463</v>
      </c>
      <c r="D53" s="129" t="s">
        <v>466</v>
      </c>
      <c r="E53" s="124" t="s">
        <v>683</v>
      </c>
      <c r="F53" s="129" t="s">
        <v>536</v>
      </c>
      <c r="G53" s="129"/>
      <c r="H53" s="132">
        <f>H54</f>
        <v>15</v>
      </c>
    </row>
    <row r="54" spans="2:8" ht="12.75">
      <c r="B54" s="130" t="s">
        <v>537</v>
      </c>
      <c r="C54" s="129" t="s">
        <v>463</v>
      </c>
      <c r="D54" s="129" t="s">
        <v>466</v>
      </c>
      <c r="E54" s="124" t="s">
        <v>683</v>
      </c>
      <c r="F54" s="129" t="s">
        <v>538</v>
      </c>
      <c r="G54" s="129"/>
      <c r="H54" s="132">
        <f>H55</f>
        <v>15</v>
      </c>
    </row>
    <row r="55" spans="2:8" ht="12.75">
      <c r="B55" s="81" t="s">
        <v>530</v>
      </c>
      <c r="C55" s="129" t="s">
        <v>463</v>
      </c>
      <c r="D55" s="129" t="s">
        <v>466</v>
      </c>
      <c r="E55" s="124" t="s">
        <v>683</v>
      </c>
      <c r="F55" s="129" t="s">
        <v>538</v>
      </c>
      <c r="G55" s="129" t="s">
        <v>520</v>
      </c>
      <c r="H55" s="132">
        <v>15</v>
      </c>
    </row>
    <row r="56" spans="2:8" ht="25.5">
      <c r="B56" s="130" t="s">
        <v>118</v>
      </c>
      <c r="C56" s="129" t="s">
        <v>463</v>
      </c>
      <c r="D56" s="129" t="s">
        <v>467</v>
      </c>
      <c r="E56" s="129"/>
      <c r="F56" s="129"/>
      <c r="G56" s="129"/>
      <c r="H56" s="132">
        <f>H57</f>
        <v>2300.2</v>
      </c>
    </row>
    <row r="57" spans="2:8" ht="12.75">
      <c r="B57" s="81" t="s">
        <v>531</v>
      </c>
      <c r="C57" s="129" t="s">
        <v>463</v>
      </c>
      <c r="D57" s="129" t="s">
        <v>467</v>
      </c>
      <c r="E57" s="177" t="s">
        <v>69</v>
      </c>
      <c r="F57" s="129"/>
      <c r="G57" s="129"/>
      <c r="H57" s="132">
        <f>H58</f>
        <v>2300.2</v>
      </c>
    </row>
    <row r="58" spans="2:8" ht="12.75">
      <c r="B58" s="254" t="s">
        <v>853</v>
      </c>
      <c r="C58" s="129" t="s">
        <v>463</v>
      </c>
      <c r="D58" s="129" t="s">
        <v>467</v>
      </c>
      <c r="E58" s="124" t="s">
        <v>682</v>
      </c>
      <c r="F58" s="129"/>
      <c r="G58" s="129"/>
      <c r="H58" s="132">
        <f>H59+H62+H65</f>
        <v>2300.2</v>
      </c>
    </row>
    <row r="59" spans="2:8" ht="38.25">
      <c r="B59" s="81" t="s">
        <v>532</v>
      </c>
      <c r="C59" s="129" t="s">
        <v>463</v>
      </c>
      <c r="D59" s="129" t="s">
        <v>467</v>
      </c>
      <c r="E59" s="124" t="s">
        <v>682</v>
      </c>
      <c r="F59" s="129" t="s">
        <v>236</v>
      </c>
      <c r="G59" s="129"/>
      <c r="H59" s="132">
        <f>H60</f>
        <v>2011</v>
      </c>
    </row>
    <row r="60" spans="2:8" ht="12.75">
      <c r="B60" s="81" t="s">
        <v>476</v>
      </c>
      <c r="C60" s="129" t="s">
        <v>463</v>
      </c>
      <c r="D60" s="129" t="s">
        <v>467</v>
      </c>
      <c r="E60" s="124" t="s">
        <v>682</v>
      </c>
      <c r="F60" s="129" t="s">
        <v>533</v>
      </c>
      <c r="G60" s="129"/>
      <c r="H60" s="132">
        <f>H61</f>
        <v>2011</v>
      </c>
    </row>
    <row r="61" spans="2:8" ht="12.75">
      <c r="B61" s="81" t="s">
        <v>530</v>
      </c>
      <c r="C61" s="129" t="s">
        <v>463</v>
      </c>
      <c r="D61" s="129" t="s">
        <v>467</v>
      </c>
      <c r="E61" s="124" t="s">
        <v>682</v>
      </c>
      <c r="F61" s="129" t="s">
        <v>533</v>
      </c>
      <c r="G61" s="129">
        <v>2</v>
      </c>
      <c r="H61" s="132">
        <v>2011</v>
      </c>
    </row>
    <row r="62" spans="2:8" ht="12.75">
      <c r="B62" s="130" t="s">
        <v>753</v>
      </c>
      <c r="C62" s="129" t="s">
        <v>463</v>
      </c>
      <c r="D62" s="129" t="s">
        <v>467</v>
      </c>
      <c r="E62" s="124" t="s">
        <v>682</v>
      </c>
      <c r="F62" s="129" t="s">
        <v>536</v>
      </c>
      <c r="G62" s="129"/>
      <c r="H62" s="132">
        <f>H63</f>
        <v>288</v>
      </c>
    </row>
    <row r="63" spans="2:8" ht="12.75">
      <c r="B63" s="130" t="s">
        <v>537</v>
      </c>
      <c r="C63" s="129" t="s">
        <v>463</v>
      </c>
      <c r="D63" s="129" t="s">
        <v>467</v>
      </c>
      <c r="E63" s="124" t="s">
        <v>682</v>
      </c>
      <c r="F63" s="129" t="s">
        <v>538</v>
      </c>
      <c r="G63" s="129"/>
      <c r="H63" s="132">
        <f>H64</f>
        <v>288</v>
      </c>
    </row>
    <row r="64" spans="2:8" ht="12.75">
      <c r="B64" s="81" t="s">
        <v>530</v>
      </c>
      <c r="C64" s="129" t="s">
        <v>463</v>
      </c>
      <c r="D64" s="129" t="s">
        <v>467</v>
      </c>
      <c r="E64" s="124" t="s">
        <v>682</v>
      </c>
      <c r="F64" s="129" t="s">
        <v>538</v>
      </c>
      <c r="G64" s="129">
        <v>2</v>
      </c>
      <c r="H64" s="132">
        <v>288</v>
      </c>
    </row>
    <row r="65" spans="2:8" ht="12.75">
      <c r="B65" s="130" t="s">
        <v>492</v>
      </c>
      <c r="C65" s="129" t="s">
        <v>463</v>
      </c>
      <c r="D65" s="129" t="s">
        <v>467</v>
      </c>
      <c r="E65" s="124" t="s">
        <v>682</v>
      </c>
      <c r="F65" s="129" t="s">
        <v>140</v>
      </c>
      <c r="G65" s="129"/>
      <c r="H65" s="132">
        <f>H66</f>
        <v>1.2</v>
      </c>
    </row>
    <row r="66" spans="2:8" ht="12.75">
      <c r="B66" s="130" t="s">
        <v>493</v>
      </c>
      <c r="C66" s="129" t="s">
        <v>463</v>
      </c>
      <c r="D66" s="129" t="s">
        <v>467</v>
      </c>
      <c r="E66" s="124" t="s">
        <v>682</v>
      </c>
      <c r="F66" s="129" t="s">
        <v>494</v>
      </c>
      <c r="G66" s="129"/>
      <c r="H66" s="132">
        <f>H67</f>
        <v>1.2</v>
      </c>
    </row>
    <row r="67" spans="2:8" ht="12.75">
      <c r="B67" s="81" t="s">
        <v>530</v>
      </c>
      <c r="C67" s="129" t="s">
        <v>463</v>
      </c>
      <c r="D67" s="129" t="s">
        <v>467</v>
      </c>
      <c r="E67" s="124" t="s">
        <v>682</v>
      </c>
      <c r="F67" s="129" t="s">
        <v>494</v>
      </c>
      <c r="G67" s="129">
        <v>2</v>
      </c>
      <c r="H67" s="132">
        <v>1.2</v>
      </c>
    </row>
    <row r="68" spans="2:8" ht="12.75">
      <c r="B68" s="130" t="s">
        <v>403</v>
      </c>
      <c r="C68" s="129" t="s">
        <v>463</v>
      </c>
      <c r="D68" s="129" t="s">
        <v>442</v>
      </c>
      <c r="E68" s="177"/>
      <c r="F68" s="129"/>
      <c r="G68" s="129"/>
      <c r="H68" s="132">
        <f>H69</f>
        <v>100</v>
      </c>
    </row>
    <row r="69" spans="2:8" ht="12.75">
      <c r="B69" s="130" t="s">
        <v>531</v>
      </c>
      <c r="C69" s="129" t="s">
        <v>463</v>
      </c>
      <c r="D69" s="129" t="s">
        <v>442</v>
      </c>
      <c r="E69" s="177" t="s">
        <v>69</v>
      </c>
      <c r="F69" s="129"/>
      <c r="G69" s="129"/>
      <c r="H69" s="132">
        <f>H70</f>
        <v>100</v>
      </c>
    </row>
    <row r="70" spans="2:8" ht="12.75">
      <c r="B70" s="254" t="s">
        <v>393</v>
      </c>
      <c r="C70" s="129" t="s">
        <v>463</v>
      </c>
      <c r="D70" s="129" t="s">
        <v>442</v>
      </c>
      <c r="E70" s="124" t="s">
        <v>47</v>
      </c>
      <c r="F70" s="129"/>
      <c r="G70" s="129"/>
      <c r="H70" s="132">
        <f>H71</f>
        <v>100</v>
      </c>
    </row>
    <row r="71" spans="2:8" ht="12.75">
      <c r="B71" s="130" t="s">
        <v>492</v>
      </c>
      <c r="C71" s="129" t="s">
        <v>463</v>
      </c>
      <c r="D71" s="129" t="s">
        <v>442</v>
      </c>
      <c r="E71" s="124" t="s">
        <v>47</v>
      </c>
      <c r="F71" s="129" t="s">
        <v>140</v>
      </c>
      <c r="G71" s="129"/>
      <c r="H71" s="132">
        <f>H72</f>
        <v>100</v>
      </c>
    </row>
    <row r="72" spans="2:8" ht="12.75">
      <c r="B72" s="130" t="s">
        <v>261</v>
      </c>
      <c r="C72" s="129" t="s">
        <v>463</v>
      </c>
      <c r="D72" s="129" t="s">
        <v>442</v>
      </c>
      <c r="E72" s="124" t="s">
        <v>47</v>
      </c>
      <c r="F72" s="129" t="s">
        <v>262</v>
      </c>
      <c r="G72" s="129"/>
      <c r="H72" s="132">
        <f>H73</f>
        <v>100</v>
      </c>
    </row>
    <row r="73" spans="2:8" ht="12.75">
      <c r="B73" s="81" t="s">
        <v>530</v>
      </c>
      <c r="C73" s="129" t="s">
        <v>463</v>
      </c>
      <c r="D73" s="129" t="s">
        <v>442</v>
      </c>
      <c r="E73" s="124" t="s">
        <v>47</v>
      </c>
      <c r="F73" s="129" t="s">
        <v>262</v>
      </c>
      <c r="G73" s="129">
        <v>2</v>
      </c>
      <c r="H73" s="132">
        <v>100</v>
      </c>
    </row>
    <row r="74" spans="2:8" ht="12.75">
      <c r="B74" s="130" t="s">
        <v>404</v>
      </c>
      <c r="C74" s="129" t="s">
        <v>463</v>
      </c>
      <c r="D74" s="129" t="s">
        <v>443</v>
      </c>
      <c r="E74" s="145"/>
      <c r="F74" s="129"/>
      <c r="G74" s="129"/>
      <c r="H74" s="132">
        <f>H75+H121+H142+H127</f>
        <v>3691.8999999999996</v>
      </c>
    </row>
    <row r="75" spans="2:8" ht="12.75">
      <c r="B75" s="130" t="s">
        <v>531</v>
      </c>
      <c r="C75" s="129" t="s">
        <v>463</v>
      </c>
      <c r="D75" s="129" t="s">
        <v>443</v>
      </c>
      <c r="E75" s="177" t="s">
        <v>69</v>
      </c>
      <c r="F75" s="129"/>
      <c r="G75" s="129"/>
      <c r="H75" s="132">
        <f>H76+H84+H92+H100+H104+H114</f>
        <v>3585.8999999999996</v>
      </c>
    </row>
    <row r="76" spans="2:8" ht="38.25">
      <c r="B76" s="254" t="s">
        <v>843</v>
      </c>
      <c r="C76" s="265" t="s">
        <v>463</v>
      </c>
      <c r="D76" s="265" t="s">
        <v>443</v>
      </c>
      <c r="E76" s="264" t="s">
        <v>2</v>
      </c>
      <c r="F76" s="265"/>
      <c r="G76" s="265"/>
      <c r="H76" s="270">
        <f>H77+H81</f>
        <v>261.9</v>
      </c>
    </row>
    <row r="77" spans="2:8" ht="38.25">
      <c r="B77" s="81" t="s">
        <v>532</v>
      </c>
      <c r="C77" s="129" t="s">
        <v>463</v>
      </c>
      <c r="D77" s="129" t="s">
        <v>443</v>
      </c>
      <c r="E77" s="124" t="s">
        <v>2</v>
      </c>
      <c r="F77" s="129" t="s">
        <v>236</v>
      </c>
      <c r="G77" s="129"/>
      <c r="H77" s="132">
        <f>H78</f>
        <v>251.79999999999998</v>
      </c>
    </row>
    <row r="78" spans="2:8" ht="12.75">
      <c r="B78" s="81" t="s">
        <v>476</v>
      </c>
      <c r="C78" s="129" t="s">
        <v>463</v>
      </c>
      <c r="D78" s="129" t="s">
        <v>443</v>
      </c>
      <c r="E78" s="124" t="s">
        <v>2</v>
      </c>
      <c r="F78" s="129" t="s">
        <v>533</v>
      </c>
      <c r="G78" s="129"/>
      <c r="H78" s="132">
        <f>H79+H80</f>
        <v>251.79999999999998</v>
      </c>
    </row>
    <row r="79" spans="2:8" ht="12.75">
      <c r="B79" s="81" t="s">
        <v>530</v>
      </c>
      <c r="C79" s="129" t="s">
        <v>463</v>
      </c>
      <c r="D79" s="129" t="s">
        <v>443</v>
      </c>
      <c r="E79" s="124" t="s">
        <v>2</v>
      </c>
      <c r="F79" s="129" t="s">
        <v>533</v>
      </c>
      <c r="G79" s="129" t="s">
        <v>520</v>
      </c>
      <c r="H79" s="132">
        <v>11.7</v>
      </c>
    </row>
    <row r="80" spans="2:8" ht="12.75">
      <c r="B80" s="81" t="s">
        <v>508</v>
      </c>
      <c r="C80" s="129" t="s">
        <v>463</v>
      </c>
      <c r="D80" s="129" t="s">
        <v>443</v>
      </c>
      <c r="E80" s="124" t="s">
        <v>2</v>
      </c>
      <c r="F80" s="129" t="s">
        <v>533</v>
      </c>
      <c r="G80" s="129">
        <v>3</v>
      </c>
      <c r="H80" s="132">
        <v>240.1</v>
      </c>
    </row>
    <row r="81" spans="2:8" ht="12.75">
      <c r="B81" s="130" t="s">
        <v>753</v>
      </c>
      <c r="C81" s="129" t="s">
        <v>463</v>
      </c>
      <c r="D81" s="129" t="s">
        <v>443</v>
      </c>
      <c r="E81" s="124" t="s">
        <v>2</v>
      </c>
      <c r="F81" s="129" t="s">
        <v>536</v>
      </c>
      <c r="G81" s="129"/>
      <c r="H81" s="132">
        <f>H82</f>
        <v>10.1</v>
      </c>
    </row>
    <row r="82" spans="2:8" ht="12.75">
      <c r="B82" s="130" t="s">
        <v>537</v>
      </c>
      <c r="C82" s="129" t="s">
        <v>463</v>
      </c>
      <c r="D82" s="129" t="s">
        <v>443</v>
      </c>
      <c r="E82" s="124" t="s">
        <v>2</v>
      </c>
      <c r="F82" s="129" t="s">
        <v>538</v>
      </c>
      <c r="G82" s="129"/>
      <c r="H82" s="132">
        <f>H83</f>
        <v>10.1</v>
      </c>
    </row>
    <row r="83" spans="2:8" ht="12.75">
      <c r="B83" s="81" t="s">
        <v>508</v>
      </c>
      <c r="C83" s="129" t="s">
        <v>463</v>
      </c>
      <c r="D83" s="129" t="s">
        <v>443</v>
      </c>
      <c r="E83" s="124" t="s">
        <v>2</v>
      </c>
      <c r="F83" s="129" t="s">
        <v>538</v>
      </c>
      <c r="G83" s="129">
        <v>3</v>
      </c>
      <c r="H83" s="132">
        <v>10.1</v>
      </c>
    </row>
    <row r="84" spans="2:8" ht="38.25">
      <c r="B84" s="254" t="s">
        <v>844</v>
      </c>
      <c r="C84" s="129" t="s">
        <v>463</v>
      </c>
      <c r="D84" s="129" t="s">
        <v>443</v>
      </c>
      <c r="E84" s="124" t="s">
        <v>627</v>
      </c>
      <c r="F84" s="129"/>
      <c r="G84" s="129"/>
      <c r="H84" s="181">
        <f>H85+H89</f>
        <v>299.7</v>
      </c>
    </row>
    <row r="85" spans="2:8" ht="38.25">
      <c r="B85" s="81" t="s">
        <v>532</v>
      </c>
      <c r="C85" s="129" t="s">
        <v>463</v>
      </c>
      <c r="D85" s="129" t="s">
        <v>443</v>
      </c>
      <c r="E85" s="124" t="s">
        <v>627</v>
      </c>
      <c r="F85" s="129" t="s">
        <v>236</v>
      </c>
      <c r="G85" s="129"/>
      <c r="H85" s="181">
        <f>H86</f>
        <v>242.79999999999998</v>
      </c>
    </row>
    <row r="86" spans="2:11" ht="12.75">
      <c r="B86" s="81" t="s">
        <v>476</v>
      </c>
      <c r="C86" s="129" t="s">
        <v>463</v>
      </c>
      <c r="D86" s="129" t="s">
        <v>443</v>
      </c>
      <c r="E86" s="124" t="s">
        <v>627</v>
      </c>
      <c r="F86" s="129" t="s">
        <v>533</v>
      </c>
      <c r="G86" s="129"/>
      <c r="H86" s="181">
        <f>H87+H88</f>
        <v>242.79999999999998</v>
      </c>
      <c r="K86" s="171"/>
    </row>
    <row r="87" spans="2:8" ht="12.75">
      <c r="B87" s="81" t="s">
        <v>530</v>
      </c>
      <c r="C87" s="129" t="s">
        <v>463</v>
      </c>
      <c r="D87" s="129" t="s">
        <v>443</v>
      </c>
      <c r="E87" s="124" t="s">
        <v>627</v>
      </c>
      <c r="F87" s="129" t="s">
        <v>533</v>
      </c>
      <c r="G87" s="129" t="s">
        <v>520</v>
      </c>
      <c r="H87" s="181">
        <v>11.7</v>
      </c>
    </row>
    <row r="88" spans="2:8" ht="12.75">
      <c r="B88" s="81" t="s">
        <v>508</v>
      </c>
      <c r="C88" s="129" t="s">
        <v>463</v>
      </c>
      <c r="D88" s="129" t="s">
        <v>443</v>
      </c>
      <c r="E88" s="124" t="s">
        <v>627</v>
      </c>
      <c r="F88" s="129" t="s">
        <v>533</v>
      </c>
      <c r="G88" s="129">
        <v>3</v>
      </c>
      <c r="H88" s="181">
        <v>231.1</v>
      </c>
    </row>
    <row r="89" spans="2:8" ht="12.75">
      <c r="B89" s="130" t="s">
        <v>753</v>
      </c>
      <c r="C89" s="129" t="s">
        <v>463</v>
      </c>
      <c r="D89" s="129" t="s">
        <v>443</v>
      </c>
      <c r="E89" s="124" t="s">
        <v>627</v>
      </c>
      <c r="F89" s="129" t="s">
        <v>536</v>
      </c>
      <c r="G89" s="129"/>
      <c r="H89" s="181">
        <f>H90</f>
        <v>56.9</v>
      </c>
    </row>
    <row r="90" spans="2:8" ht="12.75">
      <c r="B90" s="130" t="s">
        <v>537</v>
      </c>
      <c r="C90" s="129" t="s">
        <v>463</v>
      </c>
      <c r="D90" s="129" t="s">
        <v>443</v>
      </c>
      <c r="E90" s="124" t="s">
        <v>627</v>
      </c>
      <c r="F90" s="129" t="s">
        <v>538</v>
      </c>
      <c r="G90" s="129"/>
      <c r="H90" s="181">
        <f>H91</f>
        <v>56.9</v>
      </c>
    </row>
    <row r="91" spans="2:8" ht="12.75">
      <c r="B91" s="81" t="s">
        <v>508</v>
      </c>
      <c r="C91" s="129" t="s">
        <v>463</v>
      </c>
      <c r="D91" s="129" t="s">
        <v>443</v>
      </c>
      <c r="E91" s="124" t="s">
        <v>627</v>
      </c>
      <c r="F91" s="129" t="s">
        <v>538</v>
      </c>
      <c r="G91" s="129">
        <v>3</v>
      </c>
      <c r="H91" s="181">
        <v>56.9</v>
      </c>
    </row>
    <row r="92" spans="2:8" ht="25.5">
      <c r="B92" s="254" t="s">
        <v>846</v>
      </c>
      <c r="C92" s="265" t="s">
        <v>463</v>
      </c>
      <c r="D92" s="265" t="s">
        <v>443</v>
      </c>
      <c r="E92" s="264" t="s">
        <v>4</v>
      </c>
      <c r="F92" s="265"/>
      <c r="G92" s="265"/>
      <c r="H92" s="270">
        <f>H93+H97</f>
        <v>261.59999999999997</v>
      </c>
    </row>
    <row r="93" spans="2:8" ht="38.25">
      <c r="B93" s="81" t="s">
        <v>532</v>
      </c>
      <c r="C93" s="129" t="s">
        <v>463</v>
      </c>
      <c r="D93" s="129" t="s">
        <v>443</v>
      </c>
      <c r="E93" s="124" t="s">
        <v>4</v>
      </c>
      <c r="F93" s="129" t="s">
        <v>236</v>
      </c>
      <c r="G93" s="129"/>
      <c r="H93" s="132">
        <f>H94</f>
        <v>251.79999999999998</v>
      </c>
    </row>
    <row r="94" spans="2:8" ht="12.75">
      <c r="B94" s="81" t="s">
        <v>476</v>
      </c>
      <c r="C94" s="129" t="s">
        <v>463</v>
      </c>
      <c r="D94" s="129" t="s">
        <v>443</v>
      </c>
      <c r="E94" s="124" t="s">
        <v>4</v>
      </c>
      <c r="F94" s="129" t="s">
        <v>533</v>
      </c>
      <c r="G94" s="129"/>
      <c r="H94" s="132">
        <f>H95+H96</f>
        <v>251.79999999999998</v>
      </c>
    </row>
    <row r="95" spans="2:8" ht="12.75">
      <c r="B95" s="81" t="s">
        <v>530</v>
      </c>
      <c r="C95" s="129" t="s">
        <v>463</v>
      </c>
      <c r="D95" s="129" t="s">
        <v>443</v>
      </c>
      <c r="E95" s="124" t="s">
        <v>4</v>
      </c>
      <c r="F95" s="129" t="s">
        <v>533</v>
      </c>
      <c r="G95" s="129" t="s">
        <v>520</v>
      </c>
      <c r="H95" s="132">
        <v>11.7</v>
      </c>
    </row>
    <row r="96" spans="2:8" ht="12.75">
      <c r="B96" s="81" t="s">
        <v>508</v>
      </c>
      <c r="C96" s="129" t="s">
        <v>463</v>
      </c>
      <c r="D96" s="129" t="s">
        <v>443</v>
      </c>
      <c r="E96" s="124" t="s">
        <v>4</v>
      </c>
      <c r="F96" s="129" t="s">
        <v>533</v>
      </c>
      <c r="G96" s="129">
        <v>3</v>
      </c>
      <c r="H96" s="132">
        <v>240.1</v>
      </c>
    </row>
    <row r="97" spans="2:8" ht="12.75">
      <c r="B97" s="130" t="s">
        <v>753</v>
      </c>
      <c r="C97" s="129" t="s">
        <v>463</v>
      </c>
      <c r="D97" s="129" t="s">
        <v>443</v>
      </c>
      <c r="E97" s="124" t="s">
        <v>4</v>
      </c>
      <c r="F97" s="129" t="s">
        <v>536</v>
      </c>
      <c r="G97" s="129"/>
      <c r="H97" s="132">
        <f>H98</f>
        <v>9.8</v>
      </c>
    </row>
    <row r="98" spans="2:8" ht="12.75">
      <c r="B98" s="130" t="s">
        <v>537</v>
      </c>
      <c r="C98" s="129" t="s">
        <v>463</v>
      </c>
      <c r="D98" s="129" t="s">
        <v>443</v>
      </c>
      <c r="E98" s="124" t="s">
        <v>4</v>
      </c>
      <c r="F98" s="129" t="s">
        <v>538</v>
      </c>
      <c r="G98" s="129"/>
      <c r="H98" s="132">
        <f>H99</f>
        <v>9.8</v>
      </c>
    </row>
    <row r="99" spans="2:8" ht="12.75">
      <c r="B99" s="81" t="s">
        <v>508</v>
      </c>
      <c r="C99" s="129" t="s">
        <v>463</v>
      </c>
      <c r="D99" s="129" t="s">
        <v>443</v>
      </c>
      <c r="E99" s="124" t="s">
        <v>4</v>
      </c>
      <c r="F99" s="129" t="s">
        <v>538</v>
      </c>
      <c r="G99" s="129">
        <v>3</v>
      </c>
      <c r="H99" s="132">
        <v>9.8</v>
      </c>
    </row>
    <row r="100" spans="2:8" ht="25.5">
      <c r="B100" s="254" t="s">
        <v>755</v>
      </c>
      <c r="C100" s="129" t="s">
        <v>463</v>
      </c>
      <c r="D100" s="129" t="s">
        <v>443</v>
      </c>
      <c r="E100" s="124" t="s">
        <v>68</v>
      </c>
      <c r="F100" s="129"/>
      <c r="G100" s="129"/>
      <c r="H100" s="132">
        <f>H101</f>
        <v>200</v>
      </c>
    </row>
    <row r="101" spans="2:8" ht="12.75">
      <c r="B101" s="130" t="s">
        <v>753</v>
      </c>
      <c r="C101" s="129" t="s">
        <v>463</v>
      </c>
      <c r="D101" s="129" t="s">
        <v>443</v>
      </c>
      <c r="E101" s="124" t="s">
        <v>68</v>
      </c>
      <c r="F101" s="129" t="s">
        <v>536</v>
      </c>
      <c r="G101" s="129"/>
      <c r="H101" s="132">
        <f>H102</f>
        <v>200</v>
      </c>
    </row>
    <row r="102" spans="2:8" ht="12.75">
      <c r="B102" s="130" t="s">
        <v>537</v>
      </c>
      <c r="C102" s="129" t="s">
        <v>463</v>
      </c>
      <c r="D102" s="129" t="s">
        <v>443</v>
      </c>
      <c r="E102" s="124" t="s">
        <v>68</v>
      </c>
      <c r="F102" s="129" t="s">
        <v>538</v>
      </c>
      <c r="G102" s="129"/>
      <c r="H102" s="132">
        <f>H103</f>
        <v>200</v>
      </c>
    </row>
    <row r="103" spans="2:11" ht="12.75">
      <c r="B103" s="81" t="s">
        <v>530</v>
      </c>
      <c r="C103" s="129" t="s">
        <v>463</v>
      </c>
      <c r="D103" s="129" t="s">
        <v>443</v>
      </c>
      <c r="E103" s="124" t="s">
        <v>68</v>
      </c>
      <c r="F103" s="129" t="s">
        <v>538</v>
      </c>
      <c r="G103" s="129">
        <v>2</v>
      </c>
      <c r="H103" s="132">
        <v>200</v>
      </c>
      <c r="K103" s="171"/>
    </row>
    <row r="104" spans="2:8" ht="25.5">
      <c r="B104" s="254" t="s">
        <v>756</v>
      </c>
      <c r="C104" s="265" t="s">
        <v>463</v>
      </c>
      <c r="D104" s="265" t="s">
        <v>443</v>
      </c>
      <c r="E104" s="264" t="s">
        <v>5</v>
      </c>
      <c r="F104" s="265"/>
      <c r="G104" s="265"/>
      <c r="H104" s="270">
        <f>H105+H108+H111</f>
        <v>275.8</v>
      </c>
    </row>
    <row r="105" spans="2:8" ht="38.25">
      <c r="B105" s="81" t="s">
        <v>532</v>
      </c>
      <c r="C105" s="129" t="s">
        <v>463</v>
      </c>
      <c r="D105" s="129" t="s">
        <v>443</v>
      </c>
      <c r="E105" s="124" t="s">
        <v>5</v>
      </c>
      <c r="F105" s="129" t="s">
        <v>236</v>
      </c>
      <c r="G105" s="129"/>
      <c r="H105" s="132">
        <f>H106</f>
        <v>125</v>
      </c>
    </row>
    <row r="106" spans="2:8" ht="12.75">
      <c r="B106" s="81" t="s">
        <v>476</v>
      </c>
      <c r="C106" s="129" t="s">
        <v>463</v>
      </c>
      <c r="D106" s="129" t="s">
        <v>443</v>
      </c>
      <c r="E106" s="124" t="s">
        <v>5</v>
      </c>
      <c r="F106" s="129" t="s">
        <v>533</v>
      </c>
      <c r="G106" s="129"/>
      <c r="H106" s="132">
        <f>H107</f>
        <v>125</v>
      </c>
    </row>
    <row r="107" spans="2:8" ht="12.75">
      <c r="B107" s="81" t="s">
        <v>530</v>
      </c>
      <c r="C107" s="129" t="s">
        <v>463</v>
      </c>
      <c r="D107" s="129" t="s">
        <v>443</v>
      </c>
      <c r="E107" s="124" t="s">
        <v>5</v>
      </c>
      <c r="F107" s="129" t="s">
        <v>533</v>
      </c>
      <c r="G107" s="129">
        <v>2</v>
      </c>
      <c r="H107" s="181">
        <v>125</v>
      </c>
    </row>
    <row r="108" spans="2:8" ht="12.75">
      <c r="B108" s="130" t="s">
        <v>753</v>
      </c>
      <c r="C108" s="129" t="s">
        <v>463</v>
      </c>
      <c r="D108" s="129" t="s">
        <v>443</v>
      </c>
      <c r="E108" s="124" t="s">
        <v>5</v>
      </c>
      <c r="F108" s="129" t="s">
        <v>536</v>
      </c>
      <c r="G108" s="129"/>
      <c r="H108" s="132">
        <f>H109</f>
        <v>30.8</v>
      </c>
    </row>
    <row r="109" spans="2:8" ht="12.75">
      <c r="B109" s="130" t="s">
        <v>537</v>
      </c>
      <c r="C109" s="129" t="s">
        <v>463</v>
      </c>
      <c r="D109" s="129" t="s">
        <v>443</v>
      </c>
      <c r="E109" s="124" t="s">
        <v>5</v>
      </c>
      <c r="F109" s="129" t="s">
        <v>538</v>
      </c>
      <c r="G109" s="129"/>
      <c r="H109" s="132">
        <f>H110</f>
        <v>30.8</v>
      </c>
    </row>
    <row r="110" spans="2:8" ht="12.75">
      <c r="B110" s="81" t="s">
        <v>530</v>
      </c>
      <c r="C110" s="129" t="s">
        <v>463</v>
      </c>
      <c r="D110" s="129" t="s">
        <v>443</v>
      </c>
      <c r="E110" s="124" t="s">
        <v>5</v>
      </c>
      <c r="F110" s="129" t="s">
        <v>538</v>
      </c>
      <c r="G110" s="129">
        <v>2</v>
      </c>
      <c r="H110" s="132">
        <v>30.8</v>
      </c>
    </row>
    <row r="111" spans="2:8" ht="12.75">
      <c r="B111" s="130" t="s">
        <v>492</v>
      </c>
      <c r="C111" s="129" t="s">
        <v>463</v>
      </c>
      <c r="D111" s="129" t="s">
        <v>443</v>
      </c>
      <c r="E111" s="124" t="s">
        <v>5</v>
      </c>
      <c r="F111" s="129" t="s">
        <v>140</v>
      </c>
      <c r="G111" s="129"/>
      <c r="H111" s="132">
        <f>H112</f>
        <v>120</v>
      </c>
    </row>
    <row r="112" spans="2:8" ht="12.75">
      <c r="B112" s="81" t="s">
        <v>710</v>
      </c>
      <c r="C112" s="129" t="s">
        <v>463</v>
      </c>
      <c r="D112" s="129" t="s">
        <v>443</v>
      </c>
      <c r="E112" s="124" t="s">
        <v>5</v>
      </c>
      <c r="F112" s="129" t="s">
        <v>711</v>
      </c>
      <c r="G112" s="129"/>
      <c r="H112" s="132">
        <f>H113</f>
        <v>120</v>
      </c>
    </row>
    <row r="113" spans="2:8" ht="12.75">
      <c r="B113" s="81" t="s">
        <v>530</v>
      </c>
      <c r="C113" s="129" t="s">
        <v>463</v>
      </c>
      <c r="D113" s="129" t="s">
        <v>443</v>
      </c>
      <c r="E113" s="124" t="s">
        <v>5</v>
      </c>
      <c r="F113" s="129" t="s">
        <v>711</v>
      </c>
      <c r="G113" s="129">
        <v>2</v>
      </c>
      <c r="H113" s="132">
        <v>120</v>
      </c>
    </row>
    <row r="114" spans="2:8" ht="51">
      <c r="B114" s="254" t="s">
        <v>416</v>
      </c>
      <c r="C114" s="129" t="s">
        <v>463</v>
      </c>
      <c r="D114" s="129" t="s">
        <v>443</v>
      </c>
      <c r="E114" s="129" t="s">
        <v>418</v>
      </c>
      <c r="F114" s="129"/>
      <c r="G114" s="129"/>
      <c r="H114" s="132">
        <f>H115+H118</f>
        <v>2286.9</v>
      </c>
    </row>
    <row r="115" spans="2:8" ht="38.25">
      <c r="B115" s="81" t="s">
        <v>532</v>
      </c>
      <c r="C115" s="129" t="s">
        <v>463</v>
      </c>
      <c r="D115" s="129" t="s">
        <v>443</v>
      </c>
      <c r="E115" s="129" t="s">
        <v>418</v>
      </c>
      <c r="F115" s="129" t="s">
        <v>236</v>
      </c>
      <c r="G115" s="129"/>
      <c r="H115" s="132">
        <f>H116</f>
        <v>2276.9</v>
      </c>
    </row>
    <row r="116" spans="2:8" ht="12.75">
      <c r="B116" s="81" t="s">
        <v>476</v>
      </c>
      <c r="C116" s="129" t="s">
        <v>463</v>
      </c>
      <c r="D116" s="129" t="s">
        <v>443</v>
      </c>
      <c r="E116" s="129" t="s">
        <v>418</v>
      </c>
      <c r="F116" s="129" t="s">
        <v>417</v>
      </c>
      <c r="G116" s="129"/>
      <c r="H116" s="132">
        <f>H117</f>
        <v>2276.9</v>
      </c>
    </row>
    <row r="117" spans="2:8" ht="12.75">
      <c r="B117" s="81" t="s">
        <v>530</v>
      </c>
      <c r="C117" s="129" t="s">
        <v>463</v>
      </c>
      <c r="D117" s="129" t="s">
        <v>443</v>
      </c>
      <c r="E117" s="129" t="s">
        <v>418</v>
      </c>
      <c r="F117" s="129" t="s">
        <v>417</v>
      </c>
      <c r="G117" s="129" t="s">
        <v>520</v>
      </c>
      <c r="H117" s="132">
        <v>2276.9</v>
      </c>
    </row>
    <row r="118" spans="2:8" ht="12.75">
      <c r="B118" s="130" t="s">
        <v>753</v>
      </c>
      <c r="C118" s="129" t="s">
        <v>463</v>
      </c>
      <c r="D118" s="129" t="s">
        <v>443</v>
      </c>
      <c r="E118" s="129" t="s">
        <v>418</v>
      </c>
      <c r="F118" s="129" t="s">
        <v>536</v>
      </c>
      <c r="G118" s="129"/>
      <c r="H118" s="132">
        <f>H119</f>
        <v>10</v>
      </c>
    </row>
    <row r="119" spans="2:8" ht="12.75">
      <c r="B119" s="130" t="s">
        <v>537</v>
      </c>
      <c r="C119" s="129" t="s">
        <v>463</v>
      </c>
      <c r="D119" s="129" t="s">
        <v>443</v>
      </c>
      <c r="E119" s="129" t="s">
        <v>418</v>
      </c>
      <c r="F119" s="129" t="s">
        <v>538</v>
      </c>
      <c r="G119" s="129"/>
      <c r="H119" s="132">
        <f>H120</f>
        <v>10</v>
      </c>
    </row>
    <row r="120" spans="2:8" ht="12.75">
      <c r="B120" s="81" t="s">
        <v>530</v>
      </c>
      <c r="C120" s="129" t="s">
        <v>463</v>
      </c>
      <c r="D120" s="129" t="s">
        <v>443</v>
      </c>
      <c r="E120" s="129" t="s">
        <v>418</v>
      </c>
      <c r="F120" s="129" t="s">
        <v>538</v>
      </c>
      <c r="G120" s="129" t="s">
        <v>520</v>
      </c>
      <c r="H120" s="132">
        <v>10</v>
      </c>
    </row>
    <row r="121" spans="2:8" ht="25.5">
      <c r="B121" s="175" t="s">
        <v>648</v>
      </c>
      <c r="C121" s="129" t="s">
        <v>463</v>
      </c>
      <c r="D121" s="129" t="s">
        <v>443</v>
      </c>
      <c r="E121" s="124" t="s">
        <v>26</v>
      </c>
      <c r="F121" s="129"/>
      <c r="G121" s="129"/>
      <c r="H121" s="132">
        <f>H122</f>
        <v>10</v>
      </c>
    </row>
    <row r="122" spans="2:8" ht="38.25">
      <c r="B122" s="81" t="s">
        <v>766</v>
      </c>
      <c r="C122" s="129" t="s">
        <v>463</v>
      </c>
      <c r="D122" s="129" t="s">
        <v>443</v>
      </c>
      <c r="E122" s="124" t="s">
        <v>44</v>
      </c>
      <c r="F122" s="129"/>
      <c r="G122" s="129"/>
      <c r="H122" s="132">
        <f>H123</f>
        <v>10</v>
      </c>
    </row>
    <row r="123" spans="2:8" ht="38.25">
      <c r="B123" s="81" t="s">
        <v>760</v>
      </c>
      <c r="C123" s="129" t="s">
        <v>463</v>
      </c>
      <c r="D123" s="129" t="s">
        <v>443</v>
      </c>
      <c r="E123" s="124" t="s">
        <v>759</v>
      </c>
      <c r="F123" s="129"/>
      <c r="G123" s="129"/>
      <c r="H123" s="132">
        <f>H124</f>
        <v>10</v>
      </c>
    </row>
    <row r="124" spans="2:8" ht="12.75">
      <c r="B124" s="130" t="s">
        <v>753</v>
      </c>
      <c r="C124" s="129" t="s">
        <v>463</v>
      </c>
      <c r="D124" s="129" t="s">
        <v>443</v>
      </c>
      <c r="E124" s="124" t="s">
        <v>759</v>
      </c>
      <c r="F124" s="129" t="s">
        <v>536</v>
      </c>
      <c r="G124" s="129"/>
      <c r="H124" s="132">
        <f>H125</f>
        <v>10</v>
      </c>
    </row>
    <row r="125" spans="2:8" ht="12.75">
      <c r="B125" s="130" t="s">
        <v>537</v>
      </c>
      <c r="C125" s="129" t="s">
        <v>463</v>
      </c>
      <c r="D125" s="129" t="s">
        <v>443</v>
      </c>
      <c r="E125" s="124" t="s">
        <v>759</v>
      </c>
      <c r="F125" s="129" t="s">
        <v>538</v>
      </c>
      <c r="G125" s="129"/>
      <c r="H125" s="132">
        <f>H126</f>
        <v>10</v>
      </c>
    </row>
    <row r="126" spans="2:8" ht="12.75">
      <c r="B126" s="81" t="s">
        <v>530</v>
      </c>
      <c r="C126" s="129" t="s">
        <v>463</v>
      </c>
      <c r="D126" s="129" t="s">
        <v>443</v>
      </c>
      <c r="E126" s="124" t="s">
        <v>759</v>
      </c>
      <c r="F126" s="129" t="s">
        <v>538</v>
      </c>
      <c r="G126" s="129">
        <v>2</v>
      </c>
      <c r="H126" s="132">
        <v>10</v>
      </c>
    </row>
    <row r="127" spans="2:8" ht="25.5">
      <c r="B127" s="133" t="s">
        <v>323</v>
      </c>
      <c r="C127" s="129" t="s">
        <v>463</v>
      </c>
      <c r="D127" s="129" t="s">
        <v>443</v>
      </c>
      <c r="E127" s="136" t="s">
        <v>322</v>
      </c>
      <c r="F127" s="129"/>
      <c r="G127" s="129"/>
      <c r="H127" s="132">
        <f>H128+H133</f>
        <v>5</v>
      </c>
    </row>
    <row r="128" spans="2:8" ht="38.25">
      <c r="B128" s="133" t="s">
        <v>324</v>
      </c>
      <c r="C128" s="129" t="s">
        <v>463</v>
      </c>
      <c r="D128" s="129" t="s">
        <v>443</v>
      </c>
      <c r="E128" s="136" t="s">
        <v>325</v>
      </c>
      <c r="F128" s="129"/>
      <c r="G128" s="129"/>
      <c r="H128" s="132">
        <f>H129</f>
        <v>1</v>
      </c>
    </row>
    <row r="129" spans="2:8" ht="51">
      <c r="B129" s="133" t="s">
        <v>391</v>
      </c>
      <c r="C129" s="129" t="s">
        <v>463</v>
      </c>
      <c r="D129" s="129" t="s">
        <v>443</v>
      </c>
      <c r="E129" s="136" t="s">
        <v>321</v>
      </c>
      <c r="F129" s="129"/>
      <c r="G129" s="129"/>
      <c r="H129" s="132">
        <f>H130</f>
        <v>1</v>
      </c>
    </row>
    <row r="130" spans="2:8" ht="12.75">
      <c r="B130" s="130" t="s">
        <v>753</v>
      </c>
      <c r="C130" s="129" t="s">
        <v>463</v>
      </c>
      <c r="D130" s="129" t="s">
        <v>443</v>
      </c>
      <c r="E130" s="136" t="s">
        <v>321</v>
      </c>
      <c r="F130" s="129" t="s">
        <v>536</v>
      </c>
      <c r="G130" s="129"/>
      <c r="H130" s="132">
        <f>H131</f>
        <v>1</v>
      </c>
    </row>
    <row r="131" spans="2:8" ht="12.75">
      <c r="B131" s="130" t="s">
        <v>537</v>
      </c>
      <c r="C131" s="129" t="s">
        <v>463</v>
      </c>
      <c r="D131" s="129" t="s">
        <v>443</v>
      </c>
      <c r="E131" s="136" t="s">
        <v>321</v>
      </c>
      <c r="F131" s="129" t="s">
        <v>538</v>
      </c>
      <c r="G131" s="129"/>
      <c r="H131" s="132">
        <f>H132</f>
        <v>1</v>
      </c>
    </row>
    <row r="132" spans="2:8" ht="12.75">
      <c r="B132" s="81" t="s">
        <v>530</v>
      </c>
      <c r="C132" s="129" t="s">
        <v>463</v>
      </c>
      <c r="D132" s="129" t="s">
        <v>443</v>
      </c>
      <c r="E132" s="136" t="s">
        <v>321</v>
      </c>
      <c r="F132" s="129" t="s">
        <v>538</v>
      </c>
      <c r="G132" s="129">
        <v>2</v>
      </c>
      <c r="H132" s="132">
        <v>1</v>
      </c>
    </row>
    <row r="133" spans="2:8" ht="38.25">
      <c r="B133" s="81" t="s">
        <v>704</v>
      </c>
      <c r="C133" s="129" t="s">
        <v>463</v>
      </c>
      <c r="D133" s="129" t="s">
        <v>443</v>
      </c>
      <c r="E133" s="136" t="s">
        <v>703</v>
      </c>
      <c r="F133" s="129"/>
      <c r="G133" s="129"/>
      <c r="H133" s="132">
        <f>H134+H138</f>
        <v>4</v>
      </c>
    </row>
    <row r="134" spans="2:8" ht="51">
      <c r="B134" s="130" t="s">
        <v>700</v>
      </c>
      <c r="C134" s="129" t="s">
        <v>463</v>
      </c>
      <c r="D134" s="129" t="s">
        <v>443</v>
      </c>
      <c r="E134" s="136" t="s">
        <v>693</v>
      </c>
      <c r="F134" s="129"/>
      <c r="G134" s="129"/>
      <c r="H134" s="132">
        <f>H135</f>
        <v>2</v>
      </c>
    </row>
    <row r="135" spans="2:8" ht="12.75">
      <c r="B135" s="130" t="s">
        <v>753</v>
      </c>
      <c r="C135" s="129" t="s">
        <v>463</v>
      </c>
      <c r="D135" s="129" t="s">
        <v>443</v>
      </c>
      <c r="E135" s="136" t="s">
        <v>693</v>
      </c>
      <c r="F135" s="129" t="s">
        <v>536</v>
      </c>
      <c r="G135" s="129"/>
      <c r="H135" s="132">
        <f>H136</f>
        <v>2</v>
      </c>
    </row>
    <row r="136" spans="2:8" ht="12.75">
      <c r="B136" s="130" t="s">
        <v>537</v>
      </c>
      <c r="C136" s="129" t="s">
        <v>463</v>
      </c>
      <c r="D136" s="129" t="s">
        <v>443</v>
      </c>
      <c r="E136" s="136" t="s">
        <v>693</v>
      </c>
      <c r="F136" s="129" t="s">
        <v>538</v>
      </c>
      <c r="G136" s="129"/>
      <c r="H136" s="132">
        <f>H137</f>
        <v>2</v>
      </c>
    </row>
    <row r="137" spans="2:8" ht="12.75">
      <c r="B137" s="81" t="s">
        <v>530</v>
      </c>
      <c r="C137" s="129" t="s">
        <v>463</v>
      </c>
      <c r="D137" s="129" t="s">
        <v>443</v>
      </c>
      <c r="E137" s="136" t="s">
        <v>693</v>
      </c>
      <c r="F137" s="129" t="s">
        <v>538</v>
      </c>
      <c r="G137" s="129">
        <v>2</v>
      </c>
      <c r="H137" s="132">
        <v>2</v>
      </c>
    </row>
    <row r="138" spans="2:8" ht="51">
      <c r="B138" s="130" t="s">
        <v>701</v>
      </c>
      <c r="C138" s="129" t="s">
        <v>463</v>
      </c>
      <c r="D138" s="129" t="s">
        <v>443</v>
      </c>
      <c r="E138" s="136" t="s">
        <v>694</v>
      </c>
      <c r="F138" s="129"/>
      <c r="G138" s="129"/>
      <c r="H138" s="132">
        <f>H139</f>
        <v>2</v>
      </c>
    </row>
    <row r="139" spans="2:8" ht="12.75">
      <c r="B139" s="130" t="s">
        <v>753</v>
      </c>
      <c r="C139" s="129" t="s">
        <v>463</v>
      </c>
      <c r="D139" s="129" t="s">
        <v>443</v>
      </c>
      <c r="E139" s="136" t="s">
        <v>694</v>
      </c>
      <c r="F139" s="129" t="s">
        <v>536</v>
      </c>
      <c r="G139" s="129"/>
      <c r="H139" s="132">
        <f>H140</f>
        <v>2</v>
      </c>
    </row>
    <row r="140" spans="2:8" ht="12.75">
      <c r="B140" s="130" t="s">
        <v>537</v>
      </c>
      <c r="C140" s="129" t="s">
        <v>463</v>
      </c>
      <c r="D140" s="129" t="s">
        <v>443</v>
      </c>
      <c r="E140" s="136" t="s">
        <v>694</v>
      </c>
      <c r="F140" s="129" t="s">
        <v>538</v>
      </c>
      <c r="G140" s="129"/>
      <c r="H140" s="132">
        <f>H141</f>
        <v>2</v>
      </c>
    </row>
    <row r="141" spans="2:8" ht="12.75">
      <c r="B141" s="81" t="s">
        <v>530</v>
      </c>
      <c r="C141" s="129" t="s">
        <v>463</v>
      </c>
      <c r="D141" s="129" t="s">
        <v>443</v>
      </c>
      <c r="E141" s="136" t="s">
        <v>694</v>
      </c>
      <c r="F141" s="129" t="s">
        <v>538</v>
      </c>
      <c r="G141" s="129">
        <v>2</v>
      </c>
      <c r="H141" s="132">
        <v>2</v>
      </c>
    </row>
    <row r="142" spans="2:8" ht="38.25">
      <c r="B142" s="81" t="s">
        <v>103</v>
      </c>
      <c r="C142" s="129" t="s">
        <v>463</v>
      </c>
      <c r="D142" s="129" t="s">
        <v>443</v>
      </c>
      <c r="E142" s="129" t="s">
        <v>104</v>
      </c>
      <c r="F142" s="129"/>
      <c r="G142" s="129"/>
      <c r="H142" s="132">
        <f>H143</f>
        <v>91</v>
      </c>
    </row>
    <row r="143" spans="2:8" ht="38.25">
      <c r="B143" s="81" t="s">
        <v>101</v>
      </c>
      <c r="C143" s="129" t="s">
        <v>463</v>
      </c>
      <c r="D143" s="129" t="s">
        <v>443</v>
      </c>
      <c r="E143" s="129" t="s">
        <v>102</v>
      </c>
      <c r="F143" s="129"/>
      <c r="G143" s="129"/>
      <c r="H143" s="132">
        <f>H144</f>
        <v>91</v>
      </c>
    </row>
    <row r="144" spans="2:8" ht="12.75">
      <c r="B144" s="130" t="s">
        <v>492</v>
      </c>
      <c r="C144" s="129" t="s">
        <v>463</v>
      </c>
      <c r="D144" s="129" t="s">
        <v>443</v>
      </c>
      <c r="E144" s="129" t="s">
        <v>102</v>
      </c>
      <c r="F144" s="129" t="s">
        <v>140</v>
      </c>
      <c r="G144" s="129"/>
      <c r="H144" s="132">
        <f>H145</f>
        <v>91</v>
      </c>
    </row>
    <row r="145" spans="2:8" ht="12.75">
      <c r="B145" s="81" t="s">
        <v>710</v>
      </c>
      <c r="C145" s="129" t="s">
        <v>463</v>
      </c>
      <c r="D145" s="129" t="s">
        <v>443</v>
      </c>
      <c r="E145" s="129" t="s">
        <v>102</v>
      </c>
      <c r="F145" s="129" t="s">
        <v>711</v>
      </c>
      <c r="G145" s="129"/>
      <c r="H145" s="132">
        <f>H146</f>
        <v>91</v>
      </c>
    </row>
    <row r="146" spans="2:8" ht="12.75">
      <c r="B146" s="81" t="s">
        <v>530</v>
      </c>
      <c r="C146" s="129" t="s">
        <v>463</v>
      </c>
      <c r="D146" s="129" t="s">
        <v>443</v>
      </c>
      <c r="E146" s="129" t="s">
        <v>102</v>
      </c>
      <c r="F146" s="129" t="s">
        <v>711</v>
      </c>
      <c r="G146" s="129">
        <v>2</v>
      </c>
      <c r="H146" s="132">
        <v>91</v>
      </c>
    </row>
    <row r="147" spans="2:8" ht="12.75">
      <c r="B147" s="69" t="s">
        <v>116</v>
      </c>
      <c r="C147" s="168" t="s">
        <v>468</v>
      </c>
      <c r="D147" s="168"/>
      <c r="E147" s="168"/>
      <c r="F147" s="168"/>
      <c r="G147" s="168"/>
      <c r="H147" s="170">
        <f>H150+H156</f>
        <v>752.3</v>
      </c>
    </row>
    <row r="148" spans="2:8" ht="12.75">
      <c r="B148" s="130" t="s">
        <v>530</v>
      </c>
      <c r="C148" s="169"/>
      <c r="D148" s="169"/>
      <c r="E148" s="169"/>
      <c r="F148" s="169"/>
      <c r="G148" s="135">
        <v>2</v>
      </c>
      <c r="H148" s="132">
        <f>H161</f>
        <v>10</v>
      </c>
    </row>
    <row r="149" spans="2:8" ht="12.75">
      <c r="B149" s="130" t="s">
        <v>509</v>
      </c>
      <c r="C149" s="135"/>
      <c r="D149" s="135"/>
      <c r="E149" s="135"/>
      <c r="F149" s="135"/>
      <c r="G149" s="135">
        <v>4</v>
      </c>
      <c r="H149" s="132">
        <f>H155</f>
        <v>742.3</v>
      </c>
    </row>
    <row r="150" spans="2:8" ht="12.75">
      <c r="B150" s="81" t="s">
        <v>174</v>
      </c>
      <c r="C150" s="129" t="s">
        <v>468</v>
      </c>
      <c r="D150" s="129" t="s">
        <v>173</v>
      </c>
      <c r="E150" s="190"/>
      <c r="F150" s="129"/>
      <c r="G150" s="129"/>
      <c r="H150" s="132">
        <f>H151</f>
        <v>742.3</v>
      </c>
    </row>
    <row r="151" spans="2:8" ht="12.75">
      <c r="B151" s="130" t="s">
        <v>531</v>
      </c>
      <c r="C151" s="129" t="s">
        <v>468</v>
      </c>
      <c r="D151" s="129" t="s">
        <v>173</v>
      </c>
      <c r="E151" s="177" t="s">
        <v>69</v>
      </c>
      <c r="F151" s="168"/>
      <c r="G151" s="168"/>
      <c r="H151" s="132">
        <f>H152</f>
        <v>742.3</v>
      </c>
    </row>
    <row r="152" spans="2:8" ht="25.5">
      <c r="B152" s="261" t="s">
        <v>839</v>
      </c>
      <c r="C152" s="129" t="s">
        <v>468</v>
      </c>
      <c r="D152" s="129" t="s">
        <v>173</v>
      </c>
      <c r="E152" s="129" t="s">
        <v>623</v>
      </c>
      <c r="F152" s="129"/>
      <c r="G152" s="129"/>
      <c r="H152" s="132">
        <f>H153</f>
        <v>742.3</v>
      </c>
    </row>
    <row r="153" spans="2:8" ht="12.75">
      <c r="B153" s="130" t="s">
        <v>263</v>
      </c>
      <c r="C153" s="129" t="s">
        <v>468</v>
      </c>
      <c r="D153" s="129" t="s">
        <v>173</v>
      </c>
      <c r="E153" s="129" t="s">
        <v>623</v>
      </c>
      <c r="F153" s="129" t="s">
        <v>765</v>
      </c>
      <c r="G153" s="129"/>
      <c r="H153" s="132">
        <f>H154</f>
        <v>742.3</v>
      </c>
    </row>
    <row r="154" spans="2:8" ht="12.75">
      <c r="B154" s="130" t="s">
        <v>265</v>
      </c>
      <c r="C154" s="129" t="s">
        <v>468</v>
      </c>
      <c r="D154" s="129" t="s">
        <v>173</v>
      </c>
      <c r="E154" s="129" t="s">
        <v>623</v>
      </c>
      <c r="F154" s="129" t="s">
        <v>264</v>
      </c>
      <c r="G154" s="129"/>
      <c r="H154" s="132">
        <f>H155</f>
        <v>742.3</v>
      </c>
    </row>
    <row r="155" spans="2:8" ht="12.75">
      <c r="B155" s="81" t="s">
        <v>509</v>
      </c>
      <c r="C155" s="129" t="s">
        <v>468</v>
      </c>
      <c r="D155" s="129" t="s">
        <v>173</v>
      </c>
      <c r="E155" s="129" t="s">
        <v>623</v>
      </c>
      <c r="F155" s="129" t="s">
        <v>264</v>
      </c>
      <c r="G155" s="129" t="s">
        <v>525</v>
      </c>
      <c r="H155" s="181">
        <v>742.3</v>
      </c>
    </row>
    <row r="156" spans="2:8" ht="12.75">
      <c r="B156" s="81" t="s">
        <v>115</v>
      </c>
      <c r="C156" s="129" t="s">
        <v>468</v>
      </c>
      <c r="D156" s="129" t="s">
        <v>469</v>
      </c>
      <c r="E156" s="129"/>
      <c r="F156" s="129"/>
      <c r="G156" s="129"/>
      <c r="H156" s="132">
        <f>H157</f>
        <v>10</v>
      </c>
    </row>
    <row r="157" spans="2:8" ht="12.75">
      <c r="B157" s="130" t="s">
        <v>531</v>
      </c>
      <c r="C157" s="129" t="s">
        <v>468</v>
      </c>
      <c r="D157" s="129" t="s">
        <v>469</v>
      </c>
      <c r="E157" s="124" t="s">
        <v>69</v>
      </c>
      <c r="F157" s="129"/>
      <c r="G157" s="129"/>
      <c r="H157" s="132">
        <f>H158</f>
        <v>10</v>
      </c>
    </row>
    <row r="158" spans="2:8" ht="25.5">
      <c r="B158" s="261" t="s">
        <v>850</v>
      </c>
      <c r="C158" s="129" t="s">
        <v>468</v>
      </c>
      <c r="D158" s="129" t="s">
        <v>469</v>
      </c>
      <c r="E158" s="124" t="s">
        <v>6</v>
      </c>
      <c r="F158" s="129"/>
      <c r="G158" s="129"/>
      <c r="H158" s="132">
        <f>H159</f>
        <v>10</v>
      </c>
    </row>
    <row r="159" spans="2:8" ht="12.75">
      <c r="B159" s="130" t="s">
        <v>753</v>
      </c>
      <c r="C159" s="129" t="s">
        <v>468</v>
      </c>
      <c r="D159" s="129" t="s">
        <v>469</v>
      </c>
      <c r="E159" s="124" t="s">
        <v>6</v>
      </c>
      <c r="F159" s="129" t="s">
        <v>536</v>
      </c>
      <c r="G159" s="129"/>
      <c r="H159" s="132">
        <f>H160</f>
        <v>10</v>
      </c>
    </row>
    <row r="160" spans="2:8" ht="12.75">
      <c r="B160" s="130" t="s">
        <v>537</v>
      </c>
      <c r="C160" s="129" t="s">
        <v>468</v>
      </c>
      <c r="D160" s="129" t="s">
        <v>469</v>
      </c>
      <c r="E160" s="124" t="s">
        <v>6</v>
      </c>
      <c r="F160" s="129" t="s">
        <v>538</v>
      </c>
      <c r="G160" s="129"/>
      <c r="H160" s="132">
        <f>H161</f>
        <v>10</v>
      </c>
    </row>
    <row r="161" spans="2:8" ht="12.75">
      <c r="B161" s="81" t="s">
        <v>530</v>
      </c>
      <c r="C161" s="129" t="s">
        <v>468</v>
      </c>
      <c r="D161" s="129" t="s">
        <v>469</v>
      </c>
      <c r="E161" s="124" t="s">
        <v>6</v>
      </c>
      <c r="F161" s="129" t="s">
        <v>538</v>
      </c>
      <c r="G161" s="129">
        <v>2</v>
      </c>
      <c r="H161" s="132">
        <v>10</v>
      </c>
    </row>
    <row r="162" spans="2:8" ht="12.75">
      <c r="B162" s="69" t="s">
        <v>117</v>
      </c>
      <c r="C162" s="168" t="s">
        <v>470</v>
      </c>
      <c r="D162" s="168"/>
      <c r="E162" s="168"/>
      <c r="F162" s="168"/>
      <c r="G162" s="168"/>
      <c r="H162" s="170">
        <f>H164</f>
        <v>10</v>
      </c>
    </row>
    <row r="163" spans="2:8" ht="12.75">
      <c r="B163" s="130" t="s">
        <v>530</v>
      </c>
      <c r="C163" s="169"/>
      <c r="D163" s="169"/>
      <c r="E163" s="169"/>
      <c r="F163" s="169"/>
      <c r="G163" s="135">
        <v>2</v>
      </c>
      <c r="H163" s="132">
        <f>H169</f>
        <v>10</v>
      </c>
    </row>
    <row r="164" spans="2:8" ht="25.5">
      <c r="B164" s="81" t="s">
        <v>120</v>
      </c>
      <c r="C164" s="129" t="s">
        <v>470</v>
      </c>
      <c r="D164" s="129" t="s">
        <v>471</v>
      </c>
      <c r="E164" s="129"/>
      <c r="F164" s="129"/>
      <c r="G164" s="129"/>
      <c r="H164" s="132">
        <f>H165</f>
        <v>10</v>
      </c>
    </row>
    <row r="165" spans="2:8" ht="12.75">
      <c r="B165" s="130" t="s">
        <v>531</v>
      </c>
      <c r="C165" s="129" t="s">
        <v>470</v>
      </c>
      <c r="D165" s="129" t="s">
        <v>471</v>
      </c>
      <c r="E165" s="124" t="s">
        <v>69</v>
      </c>
      <c r="F165" s="129"/>
      <c r="G165" s="129"/>
      <c r="H165" s="132">
        <f>H166</f>
        <v>10</v>
      </c>
    </row>
    <row r="166" spans="2:8" ht="25.5">
      <c r="B166" s="261" t="s">
        <v>851</v>
      </c>
      <c r="C166" s="129" t="s">
        <v>470</v>
      </c>
      <c r="D166" s="129" t="s">
        <v>471</v>
      </c>
      <c r="E166" s="124" t="s">
        <v>7</v>
      </c>
      <c r="F166" s="129"/>
      <c r="G166" s="129"/>
      <c r="H166" s="132">
        <f>H167</f>
        <v>10</v>
      </c>
    </row>
    <row r="167" spans="2:8" ht="12.75">
      <c r="B167" s="130" t="s">
        <v>753</v>
      </c>
      <c r="C167" s="129" t="s">
        <v>470</v>
      </c>
      <c r="D167" s="129" t="s">
        <v>471</v>
      </c>
      <c r="E167" s="124" t="s">
        <v>7</v>
      </c>
      <c r="F167" s="129" t="s">
        <v>536</v>
      </c>
      <c r="G167" s="129"/>
      <c r="H167" s="132">
        <f>H168</f>
        <v>10</v>
      </c>
    </row>
    <row r="168" spans="2:8" ht="12.75">
      <c r="B168" s="130" t="s">
        <v>537</v>
      </c>
      <c r="C168" s="129" t="s">
        <v>470</v>
      </c>
      <c r="D168" s="129" t="s">
        <v>471</v>
      </c>
      <c r="E168" s="124" t="s">
        <v>7</v>
      </c>
      <c r="F168" s="129" t="s">
        <v>538</v>
      </c>
      <c r="G168" s="129"/>
      <c r="H168" s="132">
        <f>H169</f>
        <v>10</v>
      </c>
    </row>
    <row r="169" spans="2:8" ht="12.75">
      <c r="B169" s="81" t="s">
        <v>530</v>
      </c>
      <c r="C169" s="129" t="s">
        <v>470</v>
      </c>
      <c r="D169" s="129" t="s">
        <v>471</v>
      </c>
      <c r="E169" s="124" t="s">
        <v>7</v>
      </c>
      <c r="F169" s="129" t="s">
        <v>538</v>
      </c>
      <c r="G169" s="129">
        <v>2</v>
      </c>
      <c r="H169" s="132">
        <v>10</v>
      </c>
    </row>
    <row r="170" spans="2:8" ht="12.75">
      <c r="B170" s="69" t="s">
        <v>405</v>
      </c>
      <c r="C170" s="168" t="s">
        <v>472</v>
      </c>
      <c r="D170" s="168"/>
      <c r="E170" s="168"/>
      <c r="F170" s="168"/>
      <c r="G170" s="168"/>
      <c r="H170" s="170">
        <f>H172+H178+H184</f>
        <v>4307</v>
      </c>
    </row>
    <row r="171" spans="2:8" ht="12.75">
      <c r="B171" s="81" t="s">
        <v>530</v>
      </c>
      <c r="C171" s="168"/>
      <c r="D171" s="168"/>
      <c r="E171" s="168"/>
      <c r="F171" s="168"/>
      <c r="G171" s="129" t="s">
        <v>520</v>
      </c>
      <c r="H171" s="132">
        <f>H177+H183+H189</f>
        <v>4307</v>
      </c>
    </row>
    <row r="172" spans="2:8" ht="12.75">
      <c r="B172" s="81" t="s">
        <v>445</v>
      </c>
      <c r="C172" s="129" t="s">
        <v>472</v>
      </c>
      <c r="D172" s="129" t="s">
        <v>444</v>
      </c>
      <c r="E172" s="129"/>
      <c r="F172" s="129"/>
      <c r="G172" s="129"/>
      <c r="H172" s="132">
        <f>H173</f>
        <v>55</v>
      </c>
    </row>
    <row r="173" spans="2:8" ht="25.5">
      <c r="B173" s="81" t="s">
        <v>183</v>
      </c>
      <c r="C173" s="129" t="s">
        <v>472</v>
      </c>
      <c r="D173" s="129" t="s">
        <v>444</v>
      </c>
      <c r="E173" s="124" t="s">
        <v>630</v>
      </c>
      <c r="F173" s="129"/>
      <c r="G173" s="129"/>
      <c r="H173" s="132">
        <f>H174</f>
        <v>55</v>
      </c>
    </row>
    <row r="174" spans="2:8" ht="51">
      <c r="B174" s="254" t="s">
        <v>660</v>
      </c>
      <c r="C174" s="129" t="s">
        <v>472</v>
      </c>
      <c r="D174" s="129" t="s">
        <v>444</v>
      </c>
      <c r="E174" s="124" t="s">
        <v>628</v>
      </c>
      <c r="F174" s="129"/>
      <c r="G174" s="129"/>
      <c r="H174" s="132">
        <f>H175</f>
        <v>55</v>
      </c>
    </row>
    <row r="175" spans="2:8" ht="25.5">
      <c r="B175" s="81" t="s">
        <v>793</v>
      </c>
      <c r="C175" s="129" t="s">
        <v>472</v>
      </c>
      <c r="D175" s="129" t="s">
        <v>444</v>
      </c>
      <c r="E175" s="124" t="s">
        <v>628</v>
      </c>
      <c r="F175" s="129" t="s">
        <v>794</v>
      </c>
      <c r="G175" s="129"/>
      <c r="H175" s="132">
        <f>H176</f>
        <v>55</v>
      </c>
    </row>
    <row r="176" spans="2:8" ht="12.75">
      <c r="B176" s="81" t="s">
        <v>483</v>
      </c>
      <c r="C176" s="129" t="s">
        <v>472</v>
      </c>
      <c r="D176" s="129" t="s">
        <v>444</v>
      </c>
      <c r="E176" s="124" t="s">
        <v>628</v>
      </c>
      <c r="F176" s="129">
        <v>610</v>
      </c>
      <c r="G176" s="129"/>
      <c r="H176" s="132">
        <f>H177</f>
        <v>55</v>
      </c>
    </row>
    <row r="177" spans="2:8" ht="12.75">
      <c r="B177" s="81" t="s">
        <v>530</v>
      </c>
      <c r="C177" s="129" t="s">
        <v>472</v>
      </c>
      <c r="D177" s="129" t="s">
        <v>444</v>
      </c>
      <c r="E177" s="124" t="s">
        <v>628</v>
      </c>
      <c r="F177" s="129">
        <v>610</v>
      </c>
      <c r="G177" s="129">
        <v>2</v>
      </c>
      <c r="H177" s="132">
        <v>55</v>
      </c>
    </row>
    <row r="178" spans="2:8" ht="12.75">
      <c r="B178" s="81" t="s">
        <v>461</v>
      </c>
      <c r="C178" s="129" t="s">
        <v>472</v>
      </c>
      <c r="D178" s="129" t="s">
        <v>460</v>
      </c>
      <c r="E178" s="129"/>
      <c r="F178" s="129"/>
      <c r="G178" s="129"/>
      <c r="H178" s="132">
        <f>H179</f>
        <v>428</v>
      </c>
    </row>
    <row r="179" spans="2:8" ht="12.75">
      <c r="B179" s="130" t="s">
        <v>531</v>
      </c>
      <c r="C179" s="129" t="s">
        <v>472</v>
      </c>
      <c r="D179" s="129" t="s">
        <v>460</v>
      </c>
      <c r="E179" s="177" t="s">
        <v>69</v>
      </c>
      <c r="F179" s="129"/>
      <c r="G179" s="129"/>
      <c r="H179" s="132">
        <f>H180</f>
        <v>428</v>
      </c>
    </row>
    <row r="180" spans="2:8" ht="12.75">
      <c r="B180" s="261" t="s">
        <v>852</v>
      </c>
      <c r="C180" s="129" t="s">
        <v>472</v>
      </c>
      <c r="D180" s="129" t="s">
        <v>460</v>
      </c>
      <c r="E180" s="124" t="s">
        <v>8</v>
      </c>
      <c r="F180" s="129"/>
      <c r="G180" s="129"/>
      <c r="H180" s="132">
        <f>H181</f>
        <v>428</v>
      </c>
    </row>
    <row r="181" spans="2:8" ht="12.75">
      <c r="B181" s="130" t="s">
        <v>492</v>
      </c>
      <c r="C181" s="129" t="s">
        <v>472</v>
      </c>
      <c r="D181" s="129" t="s">
        <v>460</v>
      </c>
      <c r="E181" s="124" t="s">
        <v>8</v>
      </c>
      <c r="F181" s="129" t="s">
        <v>140</v>
      </c>
      <c r="G181" s="129"/>
      <c r="H181" s="132">
        <f>H182</f>
        <v>428</v>
      </c>
    </row>
    <row r="182" spans="2:8" ht="25.5">
      <c r="B182" s="81" t="s">
        <v>477</v>
      </c>
      <c r="C182" s="129" t="s">
        <v>472</v>
      </c>
      <c r="D182" s="129" t="s">
        <v>460</v>
      </c>
      <c r="E182" s="124" t="s">
        <v>8</v>
      </c>
      <c r="F182" s="129" t="s">
        <v>637</v>
      </c>
      <c r="G182" s="129"/>
      <c r="H182" s="132">
        <f>H183</f>
        <v>428</v>
      </c>
    </row>
    <row r="183" spans="2:8" ht="12.75">
      <c r="B183" s="81" t="s">
        <v>530</v>
      </c>
      <c r="C183" s="129" t="s">
        <v>472</v>
      </c>
      <c r="D183" s="129" t="s">
        <v>460</v>
      </c>
      <c r="E183" s="124" t="s">
        <v>8</v>
      </c>
      <c r="F183" s="129" t="s">
        <v>637</v>
      </c>
      <c r="G183" s="129">
        <v>2</v>
      </c>
      <c r="H183" s="132">
        <v>428</v>
      </c>
    </row>
    <row r="184" spans="2:8" ht="12.75">
      <c r="B184" s="81" t="s">
        <v>590</v>
      </c>
      <c r="C184" s="129" t="s">
        <v>472</v>
      </c>
      <c r="D184" s="129" t="s">
        <v>589</v>
      </c>
      <c r="E184" s="129"/>
      <c r="F184" s="129"/>
      <c r="G184" s="129"/>
      <c r="H184" s="132">
        <f>H185</f>
        <v>3824</v>
      </c>
    </row>
    <row r="185" spans="2:8" ht="38.25">
      <c r="B185" s="191" t="s">
        <v>242</v>
      </c>
      <c r="C185" s="129" t="s">
        <v>472</v>
      </c>
      <c r="D185" s="129" t="s">
        <v>589</v>
      </c>
      <c r="E185" s="192" t="s">
        <v>240</v>
      </c>
      <c r="F185" s="137"/>
      <c r="G185" s="129"/>
      <c r="H185" s="132">
        <f>H186</f>
        <v>3824</v>
      </c>
    </row>
    <row r="186" spans="2:8" ht="38.25">
      <c r="B186" s="133" t="s">
        <v>243</v>
      </c>
      <c r="C186" s="129" t="s">
        <v>472</v>
      </c>
      <c r="D186" s="129" t="s">
        <v>589</v>
      </c>
      <c r="E186" s="192" t="s">
        <v>241</v>
      </c>
      <c r="G186" s="129"/>
      <c r="H186" s="132">
        <f>H187</f>
        <v>3824</v>
      </c>
    </row>
    <row r="187" spans="2:8" ht="12.75">
      <c r="B187" s="130" t="s">
        <v>753</v>
      </c>
      <c r="C187" s="129" t="s">
        <v>472</v>
      </c>
      <c r="D187" s="129" t="s">
        <v>589</v>
      </c>
      <c r="E187" s="192" t="s">
        <v>241</v>
      </c>
      <c r="F187" s="129" t="s">
        <v>536</v>
      </c>
      <c r="G187" s="129"/>
      <c r="H187" s="132">
        <f>H188</f>
        <v>3824</v>
      </c>
    </row>
    <row r="188" spans="2:8" ht="12.75">
      <c r="B188" s="130" t="s">
        <v>537</v>
      </c>
      <c r="C188" s="129" t="s">
        <v>472</v>
      </c>
      <c r="D188" s="129" t="s">
        <v>589</v>
      </c>
      <c r="E188" s="192" t="s">
        <v>241</v>
      </c>
      <c r="F188" s="129" t="s">
        <v>538</v>
      </c>
      <c r="G188" s="129"/>
      <c r="H188" s="132">
        <f>H189</f>
        <v>3824</v>
      </c>
    </row>
    <row r="189" spans="2:8" ht="12.75">
      <c r="B189" s="81" t="s">
        <v>530</v>
      </c>
      <c r="C189" s="129" t="s">
        <v>472</v>
      </c>
      <c r="D189" s="129" t="s">
        <v>589</v>
      </c>
      <c r="E189" s="192" t="s">
        <v>241</v>
      </c>
      <c r="F189" s="129" t="s">
        <v>538</v>
      </c>
      <c r="G189" s="129">
        <v>2</v>
      </c>
      <c r="H189" s="132">
        <v>3824</v>
      </c>
    </row>
    <row r="190" spans="2:8" ht="12.75">
      <c r="B190" s="69" t="s">
        <v>406</v>
      </c>
      <c r="C190" s="168" t="s">
        <v>473</v>
      </c>
      <c r="D190" s="168"/>
      <c r="E190" s="168"/>
      <c r="F190" s="168"/>
      <c r="G190" s="168"/>
      <c r="H190" s="170">
        <f>H192+H198</f>
        <v>289.8</v>
      </c>
    </row>
    <row r="191" spans="2:8" ht="12.75">
      <c r="B191" s="81" t="s">
        <v>530</v>
      </c>
      <c r="C191" s="129"/>
      <c r="D191" s="129"/>
      <c r="E191" s="129"/>
      <c r="F191" s="129"/>
      <c r="G191" s="129">
        <v>2</v>
      </c>
      <c r="H191" s="132">
        <f>H197+H203</f>
        <v>289.8</v>
      </c>
    </row>
    <row r="192" spans="2:8" ht="12.75">
      <c r="B192" s="81" t="s">
        <v>424</v>
      </c>
      <c r="C192" s="129" t="s">
        <v>473</v>
      </c>
      <c r="D192" s="129" t="s">
        <v>423</v>
      </c>
      <c r="E192" s="129"/>
      <c r="F192" s="129"/>
      <c r="G192" s="129"/>
      <c r="H192" s="132">
        <f>H193</f>
        <v>189.8</v>
      </c>
    </row>
    <row r="193" spans="2:8" ht="12.75">
      <c r="B193" s="130" t="s">
        <v>531</v>
      </c>
      <c r="C193" s="129" t="s">
        <v>473</v>
      </c>
      <c r="D193" s="129" t="s">
        <v>423</v>
      </c>
      <c r="E193" s="124" t="s">
        <v>69</v>
      </c>
      <c r="F193" s="129"/>
      <c r="G193" s="129"/>
      <c r="H193" s="132">
        <f>H194</f>
        <v>189.8</v>
      </c>
    </row>
    <row r="194" spans="2:8" ht="25.5">
      <c r="B194" s="261" t="s">
        <v>647</v>
      </c>
      <c r="C194" s="129" t="s">
        <v>473</v>
      </c>
      <c r="D194" s="129" t="s">
        <v>423</v>
      </c>
      <c r="E194" s="124" t="s">
        <v>681</v>
      </c>
      <c r="F194" s="129"/>
      <c r="G194" s="129"/>
      <c r="H194" s="132">
        <f>H195</f>
        <v>189.8</v>
      </c>
    </row>
    <row r="195" spans="2:8" ht="12.75">
      <c r="B195" s="130" t="s">
        <v>753</v>
      </c>
      <c r="C195" s="129" t="s">
        <v>473</v>
      </c>
      <c r="D195" s="129" t="s">
        <v>423</v>
      </c>
      <c r="E195" s="124" t="s">
        <v>681</v>
      </c>
      <c r="F195" s="129" t="s">
        <v>536</v>
      </c>
      <c r="G195" s="193"/>
      <c r="H195" s="132">
        <f>H196</f>
        <v>189.8</v>
      </c>
    </row>
    <row r="196" spans="2:8" ht="12.75">
      <c r="B196" s="130" t="s">
        <v>537</v>
      </c>
      <c r="C196" s="129" t="s">
        <v>473</v>
      </c>
      <c r="D196" s="129" t="s">
        <v>423</v>
      </c>
      <c r="E196" s="124" t="s">
        <v>681</v>
      </c>
      <c r="F196" s="129" t="s">
        <v>538</v>
      </c>
      <c r="G196" s="129"/>
      <c r="H196" s="132">
        <f>H197</f>
        <v>189.8</v>
      </c>
    </row>
    <row r="197" spans="2:8" ht="12.75">
      <c r="B197" s="81" t="s">
        <v>530</v>
      </c>
      <c r="C197" s="129" t="s">
        <v>473</v>
      </c>
      <c r="D197" s="129" t="s">
        <v>423</v>
      </c>
      <c r="E197" s="124" t="s">
        <v>681</v>
      </c>
      <c r="F197" s="129" t="s">
        <v>538</v>
      </c>
      <c r="G197" s="129">
        <v>2</v>
      </c>
      <c r="H197" s="132">
        <v>189.8</v>
      </c>
    </row>
    <row r="198" spans="2:8" ht="12.75">
      <c r="B198" s="81" t="s">
        <v>446</v>
      </c>
      <c r="C198" s="129" t="s">
        <v>473</v>
      </c>
      <c r="D198" s="129" t="s">
        <v>447</v>
      </c>
      <c r="E198" s="129"/>
      <c r="F198" s="129"/>
      <c r="G198" s="129"/>
      <c r="H198" s="132">
        <f>H199</f>
        <v>100</v>
      </c>
    </row>
    <row r="199" spans="2:8" ht="12.75">
      <c r="B199" s="130" t="s">
        <v>531</v>
      </c>
      <c r="C199" s="129" t="s">
        <v>473</v>
      </c>
      <c r="D199" s="129" t="s">
        <v>447</v>
      </c>
      <c r="E199" s="177" t="s">
        <v>69</v>
      </c>
      <c r="F199" s="129"/>
      <c r="G199" s="129"/>
      <c r="H199" s="132">
        <f>H200</f>
        <v>100</v>
      </c>
    </row>
    <row r="200" spans="2:8" ht="25.5">
      <c r="B200" s="261" t="s">
        <v>575</v>
      </c>
      <c r="C200" s="129" t="s">
        <v>473</v>
      </c>
      <c r="D200" s="129" t="s">
        <v>447</v>
      </c>
      <c r="E200" s="124" t="s">
        <v>578</v>
      </c>
      <c r="F200" s="129"/>
      <c r="G200" s="129"/>
      <c r="H200" s="132">
        <f>H201</f>
        <v>100</v>
      </c>
    </row>
    <row r="201" spans="2:8" ht="12.75">
      <c r="B201" s="130" t="s">
        <v>753</v>
      </c>
      <c r="C201" s="129" t="s">
        <v>473</v>
      </c>
      <c r="D201" s="129" t="s">
        <v>447</v>
      </c>
      <c r="E201" s="124" t="s">
        <v>578</v>
      </c>
      <c r="F201" s="129" t="s">
        <v>536</v>
      </c>
      <c r="G201" s="129"/>
      <c r="H201" s="132">
        <f>H202</f>
        <v>100</v>
      </c>
    </row>
    <row r="202" spans="2:8" ht="12.75">
      <c r="B202" s="130" t="s">
        <v>537</v>
      </c>
      <c r="C202" s="129" t="s">
        <v>473</v>
      </c>
      <c r="D202" s="129" t="s">
        <v>447</v>
      </c>
      <c r="E202" s="124" t="s">
        <v>578</v>
      </c>
      <c r="F202" s="129" t="s">
        <v>538</v>
      </c>
      <c r="G202" s="129"/>
      <c r="H202" s="132">
        <f>H203</f>
        <v>100</v>
      </c>
    </row>
    <row r="203" spans="2:8" ht="12.75">
      <c r="B203" s="81" t="s">
        <v>530</v>
      </c>
      <c r="C203" s="129" t="s">
        <v>473</v>
      </c>
      <c r="D203" s="129" t="s">
        <v>447</v>
      </c>
      <c r="E203" s="124" t="s">
        <v>578</v>
      </c>
      <c r="F203" s="129" t="s">
        <v>538</v>
      </c>
      <c r="G203" s="129">
        <v>2</v>
      </c>
      <c r="H203" s="132">
        <v>100</v>
      </c>
    </row>
    <row r="204" spans="2:8" ht="12.75">
      <c r="B204" s="69" t="s">
        <v>407</v>
      </c>
      <c r="C204" s="168" t="s">
        <v>474</v>
      </c>
      <c r="D204" s="168"/>
      <c r="E204" s="168"/>
      <c r="F204" s="168"/>
      <c r="G204" s="168"/>
      <c r="H204" s="170">
        <f>H207+H234+H302+H424</f>
        <v>122476.80000000002</v>
      </c>
    </row>
    <row r="205" spans="2:8" ht="12.75">
      <c r="B205" s="130" t="s">
        <v>530</v>
      </c>
      <c r="C205" s="135"/>
      <c r="D205" s="135"/>
      <c r="E205" s="135"/>
      <c r="F205" s="135"/>
      <c r="G205" s="135">
        <v>2</v>
      </c>
      <c r="H205" s="132">
        <f>H213+H221+H225+H233+H259+H271+H275+H284+H292+H239+H245+H249+H253+H297+H301+H308+H312+H317+H322+H327+H331+H339+H343+H347+H353+H357+H361+H365+H369+H374+H378+H382+H387+H391+H395+H399+H403+H409+H414+H418+H423+H429+H432+H435</f>
        <v>48839.700000000004</v>
      </c>
    </row>
    <row r="206" spans="2:8" ht="12.75">
      <c r="B206" s="130" t="s">
        <v>508</v>
      </c>
      <c r="C206" s="135"/>
      <c r="D206" s="135"/>
      <c r="E206" s="135"/>
      <c r="F206" s="135"/>
      <c r="G206" s="135">
        <v>3</v>
      </c>
      <c r="H206" s="132">
        <f>H229+H263+H267+H335+H288+H217+H279</f>
        <v>73637.1</v>
      </c>
    </row>
    <row r="207" spans="2:8" ht="12.75">
      <c r="B207" s="81" t="s">
        <v>408</v>
      </c>
      <c r="C207" s="129" t="s">
        <v>474</v>
      </c>
      <c r="D207" s="129" t="s">
        <v>475</v>
      </c>
      <c r="E207" s="168"/>
      <c r="F207" s="168"/>
      <c r="G207" s="168"/>
      <c r="H207" s="132">
        <f>H208</f>
        <v>23380.5</v>
      </c>
    </row>
    <row r="208" spans="2:8" ht="25.5">
      <c r="B208" s="133" t="s">
        <v>323</v>
      </c>
      <c r="C208" s="129" t="s">
        <v>474</v>
      </c>
      <c r="D208" s="129" t="s">
        <v>475</v>
      </c>
      <c r="E208" s="136" t="s">
        <v>322</v>
      </c>
      <c r="F208" s="129"/>
      <c r="G208" s="129"/>
      <c r="H208" s="132">
        <f>H209</f>
        <v>23380.5</v>
      </c>
    </row>
    <row r="209" spans="2:8" ht="38.25">
      <c r="B209" s="133" t="s">
        <v>324</v>
      </c>
      <c r="C209" s="129" t="s">
        <v>474</v>
      </c>
      <c r="D209" s="129" t="s">
        <v>475</v>
      </c>
      <c r="E209" s="136" t="s">
        <v>325</v>
      </c>
      <c r="F209" s="129"/>
      <c r="G209" s="129"/>
      <c r="H209" s="132">
        <f>H210+H214+H218+H222+H226+H230</f>
        <v>23380.5</v>
      </c>
    </row>
    <row r="210" spans="2:11" ht="63.75">
      <c r="B210" s="133" t="s">
        <v>314</v>
      </c>
      <c r="C210" s="129" t="s">
        <v>474</v>
      </c>
      <c r="D210" s="129" t="s">
        <v>475</v>
      </c>
      <c r="E210" s="136" t="s">
        <v>318</v>
      </c>
      <c r="F210" s="129"/>
      <c r="G210" s="129"/>
      <c r="H210" s="132">
        <f>H211</f>
        <v>2430.6</v>
      </c>
      <c r="K210" s="171"/>
    </row>
    <row r="211" spans="2:11" ht="25.5">
      <c r="B211" s="81" t="s">
        <v>793</v>
      </c>
      <c r="C211" s="129" t="s">
        <v>474</v>
      </c>
      <c r="D211" s="129" t="s">
        <v>475</v>
      </c>
      <c r="E211" s="136" t="s">
        <v>318</v>
      </c>
      <c r="F211" s="129" t="s">
        <v>794</v>
      </c>
      <c r="G211" s="129"/>
      <c r="H211" s="132">
        <f>H212</f>
        <v>2430.6</v>
      </c>
      <c r="K211" s="171"/>
    </row>
    <row r="212" spans="2:9" ht="12.75">
      <c r="B212" s="81" t="s">
        <v>483</v>
      </c>
      <c r="C212" s="129" t="s">
        <v>474</v>
      </c>
      <c r="D212" s="129" t="s">
        <v>475</v>
      </c>
      <c r="E212" s="136" t="s">
        <v>318</v>
      </c>
      <c r="F212" s="129">
        <v>610</v>
      </c>
      <c r="G212" s="129"/>
      <c r="H212" s="132">
        <f>H213</f>
        <v>2430.6</v>
      </c>
      <c r="I212" s="171"/>
    </row>
    <row r="213" spans="2:8" ht="12.75">
      <c r="B213" s="81" t="s">
        <v>530</v>
      </c>
      <c r="C213" s="129" t="s">
        <v>474</v>
      </c>
      <c r="D213" s="129" t="s">
        <v>475</v>
      </c>
      <c r="E213" s="136" t="s">
        <v>318</v>
      </c>
      <c r="F213" s="129">
        <v>610</v>
      </c>
      <c r="G213" s="129">
        <v>2</v>
      </c>
      <c r="H213" s="132">
        <v>2430.6</v>
      </c>
    </row>
    <row r="214" spans="2:8" ht="114.75">
      <c r="B214" s="133" t="s">
        <v>808</v>
      </c>
      <c r="C214" s="129" t="s">
        <v>474</v>
      </c>
      <c r="D214" s="129" t="s">
        <v>475</v>
      </c>
      <c r="E214" s="136" t="s">
        <v>807</v>
      </c>
      <c r="F214" s="129"/>
      <c r="G214" s="129"/>
      <c r="H214" s="132">
        <f>H215</f>
        <v>82.2</v>
      </c>
    </row>
    <row r="215" spans="2:8" ht="25.5">
      <c r="B215" s="81" t="s">
        <v>793</v>
      </c>
      <c r="C215" s="129" t="s">
        <v>474</v>
      </c>
      <c r="D215" s="129" t="s">
        <v>475</v>
      </c>
      <c r="E215" s="136" t="s">
        <v>807</v>
      </c>
      <c r="F215" s="129" t="s">
        <v>794</v>
      </c>
      <c r="G215" s="129"/>
      <c r="H215" s="132">
        <f>H216</f>
        <v>82.2</v>
      </c>
    </row>
    <row r="216" spans="2:8" ht="12.75">
      <c r="B216" s="81" t="s">
        <v>483</v>
      </c>
      <c r="C216" s="129" t="s">
        <v>474</v>
      </c>
      <c r="D216" s="129" t="s">
        <v>475</v>
      </c>
      <c r="E216" s="136" t="s">
        <v>807</v>
      </c>
      <c r="F216" s="129">
        <v>610</v>
      </c>
      <c r="G216" s="129"/>
      <c r="H216" s="132">
        <f>H217</f>
        <v>82.2</v>
      </c>
    </row>
    <row r="217" spans="2:8" ht="12.75">
      <c r="B217" s="81" t="s">
        <v>508</v>
      </c>
      <c r="C217" s="129" t="s">
        <v>474</v>
      </c>
      <c r="D217" s="129" t="s">
        <v>475</v>
      </c>
      <c r="E217" s="136" t="s">
        <v>807</v>
      </c>
      <c r="F217" s="129">
        <v>610</v>
      </c>
      <c r="G217" s="129" t="s">
        <v>78</v>
      </c>
      <c r="H217" s="132">
        <v>82.2</v>
      </c>
    </row>
    <row r="218" spans="2:8" ht="51">
      <c r="B218" s="133" t="s">
        <v>315</v>
      </c>
      <c r="C218" s="129" t="s">
        <v>474</v>
      </c>
      <c r="D218" s="129" t="s">
        <v>475</v>
      </c>
      <c r="E218" s="136" t="s">
        <v>319</v>
      </c>
      <c r="F218" s="129"/>
      <c r="G218" s="129"/>
      <c r="H218" s="132">
        <f>H219</f>
        <v>1638.5</v>
      </c>
    </row>
    <row r="219" spans="2:8" ht="25.5">
      <c r="B219" s="81" t="s">
        <v>793</v>
      </c>
      <c r="C219" s="129" t="s">
        <v>474</v>
      </c>
      <c r="D219" s="129" t="s">
        <v>475</v>
      </c>
      <c r="E219" s="136" t="s">
        <v>319</v>
      </c>
      <c r="F219" s="129" t="s">
        <v>794</v>
      </c>
      <c r="G219" s="129"/>
      <c r="H219" s="132">
        <f>H220</f>
        <v>1638.5</v>
      </c>
    </row>
    <row r="220" spans="2:8" ht="12.75">
      <c r="B220" s="81" t="s">
        <v>483</v>
      </c>
      <c r="C220" s="129" t="s">
        <v>474</v>
      </c>
      <c r="D220" s="129" t="s">
        <v>475</v>
      </c>
      <c r="E220" s="136" t="s">
        <v>319</v>
      </c>
      <c r="F220" s="129">
        <v>610</v>
      </c>
      <c r="G220" s="129"/>
      <c r="H220" s="132">
        <f>H221</f>
        <v>1638.5</v>
      </c>
    </row>
    <row r="221" spans="2:8" ht="12.75">
      <c r="B221" s="81" t="s">
        <v>530</v>
      </c>
      <c r="C221" s="129" t="s">
        <v>474</v>
      </c>
      <c r="D221" s="129" t="s">
        <v>475</v>
      </c>
      <c r="E221" s="136" t="s">
        <v>319</v>
      </c>
      <c r="F221" s="129">
        <v>610</v>
      </c>
      <c r="G221" s="129">
        <v>2</v>
      </c>
      <c r="H221" s="132">
        <v>1638.5</v>
      </c>
    </row>
    <row r="222" spans="2:8" ht="63.75">
      <c r="B222" s="133" t="s">
        <v>316</v>
      </c>
      <c r="C222" s="129" t="s">
        <v>474</v>
      </c>
      <c r="D222" s="129" t="s">
        <v>475</v>
      </c>
      <c r="E222" s="136" t="s">
        <v>320</v>
      </c>
      <c r="F222" s="129"/>
      <c r="G222" s="129"/>
      <c r="H222" s="132">
        <f>H223</f>
        <v>1023.7</v>
      </c>
    </row>
    <row r="223" spans="2:8" ht="25.5">
      <c r="B223" s="81" t="s">
        <v>793</v>
      </c>
      <c r="C223" s="129" t="s">
        <v>474</v>
      </c>
      <c r="D223" s="129" t="s">
        <v>475</v>
      </c>
      <c r="E223" s="136" t="s">
        <v>320</v>
      </c>
      <c r="F223" s="129" t="s">
        <v>794</v>
      </c>
      <c r="G223" s="129"/>
      <c r="H223" s="132">
        <f>H224</f>
        <v>1023.7</v>
      </c>
    </row>
    <row r="224" spans="2:8" ht="12.75">
      <c r="B224" s="81" t="s">
        <v>483</v>
      </c>
      <c r="C224" s="129" t="s">
        <v>474</v>
      </c>
      <c r="D224" s="129" t="s">
        <v>475</v>
      </c>
      <c r="E224" s="136" t="s">
        <v>320</v>
      </c>
      <c r="F224" s="129">
        <v>610</v>
      </c>
      <c r="G224" s="129"/>
      <c r="H224" s="132">
        <f>H225</f>
        <v>1023.7</v>
      </c>
    </row>
    <row r="225" spans="2:8" ht="12.75">
      <c r="B225" s="81" t="s">
        <v>530</v>
      </c>
      <c r="C225" s="129" t="s">
        <v>474</v>
      </c>
      <c r="D225" s="129" t="s">
        <v>475</v>
      </c>
      <c r="E225" s="136" t="s">
        <v>320</v>
      </c>
      <c r="F225" s="129">
        <v>610</v>
      </c>
      <c r="G225" s="129">
        <v>2</v>
      </c>
      <c r="H225" s="132">
        <v>1023.7</v>
      </c>
    </row>
    <row r="226" spans="2:8" ht="114.75">
      <c r="B226" s="133" t="s">
        <v>884</v>
      </c>
      <c r="C226" s="129" t="s">
        <v>474</v>
      </c>
      <c r="D226" s="129" t="s">
        <v>475</v>
      </c>
      <c r="E226" s="136" t="s">
        <v>317</v>
      </c>
      <c r="F226" s="129"/>
      <c r="G226" s="129"/>
      <c r="H226" s="132">
        <f>H227</f>
        <v>10800</v>
      </c>
    </row>
    <row r="227" spans="2:8" ht="25.5">
      <c r="B227" s="81" t="s">
        <v>793</v>
      </c>
      <c r="C227" s="129" t="s">
        <v>474</v>
      </c>
      <c r="D227" s="129" t="s">
        <v>475</v>
      </c>
      <c r="E227" s="136" t="s">
        <v>317</v>
      </c>
      <c r="F227" s="129" t="s">
        <v>794</v>
      </c>
      <c r="G227" s="129"/>
      <c r="H227" s="132">
        <f>H228</f>
        <v>10800</v>
      </c>
    </row>
    <row r="228" spans="2:8" ht="12.75">
      <c r="B228" s="81" t="s">
        <v>483</v>
      </c>
      <c r="C228" s="129" t="s">
        <v>474</v>
      </c>
      <c r="D228" s="129" t="s">
        <v>475</v>
      </c>
      <c r="E228" s="136" t="s">
        <v>317</v>
      </c>
      <c r="F228" s="129">
        <v>610</v>
      </c>
      <c r="G228" s="129"/>
      <c r="H228" s="132">
        <f>H229</f>
        <v>10800</v>
      </c>
    </row>
    <row r="229" spans="2:8" ht="12.75">
      <c r="B229" s="133" t="s">
        <v>508</v>
      </c>
      <c r="C229" s="129" t="s">
        <v>474</v>
      </c>
      <c r="D229" s="129" t="s">
        <v>475</v>
      </c>
      <c r="E229" s="136" t="s">
        <v>317</v>
      </c>
      <c r="F229" s="129">
        <v>610</v>
      </c>
      <c r="G229" s="129" t="s">
        <v>78</v>
      </c>
      <c r="H229" s="132">
        <v>10800</v>
      </c>
    </row>
    <row r="230" spans="2:8" ht="51">
      <c r="B230" s="254" t="s">
        <v>867</v>
      </c>
      <c r="C230" s="129" t="s">
        <v>474</v>
      </c>
      <c r="D230" s="129" t="s">
        <v>475</v>
      </c>
      <c r="E230" s="136" t="s">
        <v>321</v>
      </c>
      <c r="F230" s="129"/>
      <c r="G230" s="129"/>
      <c r="H230" s="132">
        <f>H231</f>
        <v>7405.5</v>
      </c>
    </row>
    <row r="231" spans="2:8" ht="25.5">
      <c r="B231" s="81" t="s">
        <v>793</v>
      </c>
      <c r="C231" s="129" t="s">
        <v>474</v>
      </c>
      <c r="D231" s="129" t="s">
        <v>475</v>
      </c>
      <c r="E231" s="136" t="s">
        <v>321</v>
      </c>
      <c r="F231" s="129" t="s">
        <v>794</v>
      </c>
      <c r="G231" s="129"/>
      <c r="H231" s="132">
        <f>H232</f>
        <v>7405.5</v>
      </c>
    </row>
    <row r="232" spans="2:8" ht="12.75">
      <c r="B232" s="81" t="s">
        <v>483</v>
      </c>
      <c r="C232" s="129" t="s">
        <v>474</v>
      </c>
      <c r="D232" s="129" t="s">
        <v>475</v>
      </c>
      <c r="E232" s="136" t="s">
        <v>321</v>
      </c>
      <c r="F232" s="129">
        <v>610</v>
      </c>
      <c r="G232" s="129"/>
      <c r="H232" s="132">
        <f>H233</f>
        <v>7405.5</v>
      </c>
    </row>
    <row r="233" spans="2:8" ht="12.75">
      <c r="B233" s="81" t="s">
        <v>530</v>
      </c>
      <c r="C233" s="129" t="s">
        <v>474</v>
      </c>
      <c r="D233" s="129" t="s">
        <v>475</v>
      </c>
      <c r="E233" s="136" t="s">
        <v>321</v>
      </c>
      <c r="F233" s="129">
        <v>610</v>
      </c>
      <c r="G233" s="129">
        <v>2</v>
      </c>
      <c r="H233" s="132">
        <v>7405.5</v>
      </c>
    </row>
    <row r="234" spans="2:10" ht="12.75">
      <c r="B234" s="81" t="s">
        <v>409</v>
      </c>
      <c r="C234" s="129" t="s">
        <v>474</v>
      </c>
      <c r="D234" s="129" t="s">
        <v>495</v>
      </c>
      <c r="E234" s="129"/>
      <c r="F234" s="129"/>
      <c r="G234" s="129"/>
      <c r="H234" s="132">
        <f>H235+H240+H254</f>
        <v>96576.90000000001</v>
      </c>
      <c r="J234" s="171"/>
    </row>
    <row r="235" spans="2:8" ht="12.75">
      <c r="B235" s="130" t="s">
        <v>531</v>
      </c>
      <c r="C235" s="129" t="s">
        <v>474</v>
      </c>
      <c r="D235" s="129" t="s">
        <v>495</v>
      </c>
      <c r="E235" s="129" t="s">
        <v>69</v>
      </c>
      <c r="F235" s="129"/>
      <c r="G235" s="129"/>
      <c r="H235" s="132">
        <f>H236</f>
        <v>5132.3</v>
      </c>
    </row>
    <row r="236" spans="2:8" ht="25.5">
      <c r="B236" s="81" t="s">
        <v>10</v>
      </c>
      <c r="C236" s="129" t="s">
        <v>474</v>
      </c>
      <c r="D236" s="129" t="s">
        <v>495</v>
      </c>
      <c r="E236" s="124" t="s">
        <v>9</v>
      </c>
      <c r="F236" s="135"/>
      <c r="G236" s="129"/>
      <c r="H236" s="132">
        <f>H237</f>
        <v>5132.3</v>
      </c>
    </row>
    <row r="237" spans="2:8" ht="25.5">
      <c r="B237" s="81" t="s">
        <v>793</v>
      </c>
      <c r="C237" s="129" t="s">
        <v>474</v>
      </c>
      <c r="D237" s="129" t="s">
        <v>495</v>
      </c>
      <c r="E237" s="124" t="s">
        <v>9</v>
      </c>
      <c r="F237" s="129" t="s">
        <v>794</v>
      </c>
      <c r="G237" s="129"/>
      <c r="H237" s="132">
        <f>H238</f>
        <v>5132.3</v>
      </c>
    </row>
    <row r="238" spans="2:8" ht="12.75">
      <c r="B238" s="81" t="s">
        <v>483</v>
      </c>
      <c r="C238" s="129" t="s">
        <v>474</v>
      </c>
      <c r="D238" s="129" t="s">
        <v>495</v>
      </c>
      <c r="E238" s="124" t="s">
        <v>9</v>
      </c>
      <c r="F238" s="129">
        <v>610</v>
      </c>
      <c r="G238" s="129"/>
      <c r="H238" s="132">
        <f>H239</f>
        <v>5132.3</v>
      </c>
    </row>
    <row r="239" spans="2:8" ht="12.75">
      <c r="B239" s="81" t="s">
        <v>530</v>
      </c>
      <c r="C239" s="129" t="s">
        <v>474</v>
      </c>
      <c r="D239" s="129" t="s">
        <v>495</v>
      </c>
      <c r="E239" s="124" t="s">
        <v>9</v>
      </c>
      <c r="F239" s="129">
        <v>610</v>
      </c>
      <c r="G239" s="129">
        <v>2</v>
      </c>
      <c r="H239" s="132">
        <v>5132.3</v>
      </c>
    </row>
    <row r="240" spans="2:8" ht="25.5">
      <c r="B240" s="175" t="s">
        <v>648</v>
      </c>
      <c r="C240" s="129" t="s">
        <v>474</v>
      </c>
      <c r="D240" s="129" t="s">
        <v>495</v>
      </c>
      <c r="E240" s="124" t="s">
        <v>26</v>
      </c>
      <c r="F240" s="129"/>
      <c r="G240" s="129"/>
      <c r="H240" s="132">
        <f>H241</f>
        <v>68.1</v>
      </c>
    </row>
    <row r="241" spans="2:8" ht="38.25">
      <c r="B241" s="133" t="s">
        <v>667</v>
      </c>
      <c r="C241" s="129" t="s">
        <v>474</v>
      </c>
      <c r="D241" s="129" t="s">
        <v>495</v>
      </c>
      <c r="E241" s="124" t="s">
        <v>27</v>
      </c>
      <c r="F241" s="135"/>
      <c r="G241" s="129"/>
      <c r="H241" s="132">
        <f>H242+H246+H250</f>
        <v>68.1</v>
      </c>
    </row>
    <row r="242" spans="2:8" ht="51">
      <c r="B242" s="133" t="s">
        <v>25</v>
      </c>
      <c r="C242" s="129" t="s">
        <v>474</v>
      </c>
      <c r="D242" s="129" t="s">
        <v>495</v>
      </c>
      <c r="E242" s="124" t="s">
        <v>11</v>
      </c>
      <c r="F242" s="135"/>
      <c r="G242" s="129"/>
      <c r="H242" s="132">
        <f>H243</f>
        <v>27.8</v>
      </c>
    </row>
    <row r="243" spans="2:8" ht="25.5">
      <c r="B243" s="81" t="s">
        <v>793</v>
      </c>
      <c r="C243" s="129" t="s">
        <v>474</v>
      </c>
      <c r="D243" s="129" t="s">
        <v>495</v>
      </c>
      <c r="E243" s="124" t="s">
        <v>11</v>
      </c>
      <c r="F243" s="135">
        <v>600</v>
      </c>
      <c r="G243" s="129"/>
      <c r="H243" s="132">
        <f>H244</f>
        <v>27.8</v>
      </c>
    </row>
    <row r="244" spans="2:8" ht="12.75">
      <c r="B244" s="81" t="s">
        <v>483</v>
      </c>
      <c r="C244" s="129" t="s">
        <v>474</v>
      </c>
      <c r="D244" s="129" t="s">
        <v>495</v>
      </c>
      <c r="E244" s="124" t="s">
        <v>11</v>
      </c>
      <c r="F244" s="135">
        <v>610</v>
      </c>
      <c r="G244" s="129"/>
      <c r="H244" s="132">
        <f>H245</f>
        <v>27.8</v>
      </c>
    </row>
    <row r="245" spans="2:8" ht="12.75">
      <c r="B245" s="81" t="s">
        <v>530</v>
      </c>
      <c r="C245" s="129" t="s">
        <v>474</v>
      </c>
      <c r="D245" s="129" t="s">
        <v>495</v>
      </c>
      <c r="E245" s="124" t="s">
        <v>11</v>
      </c>
      <c r="F245" s="135">
        <v>610</v>
      </c>
      <c r="G245" s="129" t="s">
        <v>520</v>
      </c>
      <c r="H245" s="132">
        <v>27.8</v>
      </c>
    </row>
    <row r="246" spans="2:8" ht="76.5">
      <c r="B246" s="133" t="s">
        <v>662</v>
      </c>
      <c r="C246" s="129" t="s">
        <v>474</v>
      </c>
      <c r="D246" s="129" t="s">
        <v>495</v>
      </c>
      <c r="E246" s="124" t="s">
        <v>28</v>
      </c>
      <c r="F246" s="135"/>
      <c r="G246" s="129"/>
      <c r="H246" s="132">
        <f>H247</f>
        <v>6.8</v>
      </c>
    </row>
    <row r="247" spans="2:8" ht="25.5">
      <c r="B247" s="81" t="s">
        <v>793</v>
      </c>
      <c r="C247" s="129" t="s">
        <v>474</v>
      </c>
      <c r="D247" s="129" t="s">
        <v>495</v>
      </c>
      <c r="E247" s="124" t="s">
        <v>28</v>
      </c>
      <c r="F247" s="135">
        <v>600</v>
      </c>
      <c r="G247" s="129"/>
      <c r="H247" s="132">
        <f>H248</f>
        <v>6.8</v>
      </c>
    </row>
    <row r="248" spans="2:8" ht="12.75">
      <c r="B248" s="81" t="s">
        <v>483</v>
      </c>
      <c r="C248" s="129" t="s">
        <v>474</v>
      </c>
      <c r="D248" s="129" t="s">
        <v>495</v>
      </c>
      <c r="E248" s="124" t="s">
        <v>28</v>
      </c>
      <c r="F248" s="135">
        <v>610</v>
      </c>
      <c r="G248" s="129"/>
      <c r="H248" s="132">
        <f>H249</f>
        <v>6.8</v>
      </c>
    </row>
    <row r="249" spans="2:8" ht="12.75">
      <c r="B249" s="81" t="s">
        <v>530</v>
      </c>
      <c r="C249" s="129" t="s">
        <v>474</v>
      </c>
      <c r="D249" s="129" t="s">
        <v>495</v>
      </c>
      <c r="E249" s="124" t="s">
        <v>28</v>
      </c>
      <c r="F249" s="135">
        <v>610</v>
      </c>
      <c r="G249" s="129" t="s">
        <v>520</v>
      </c>
      <c r="H249" s="132">
        <v>6.8</v>
      </c>
    </row>
    <row r="250" spans="2:8" ht="51">
      <c r="B250" s="133" t="s">
        <v>286</v>
      </c>
      <c r="C250" s="129" t="s">
        <v>474</v>
      </c>
      <c r="D250" s="129" t="s">
        <v>495</v>
      </c>
      <c r="E250" s="124" t="s">
        <v>663</v>
      </c>
      <c r="F250" s="135"/>
      <c r="G250" s="129"/>
      <c r="H250" s="132">
        <f>H251</f>
        <v>33.5</v>
      </c>
    </row>
    <row r="251" spans="2:8" ht="25.5">
      <c r="B251" s="81" t="s">
        <v>793</v>
      </c>
      <c r="C251" s="129" t="s">
        <v>474</v>
      </c>
      <c r="D251" s="129" t="s">
        <v>495</v>
      </c>
      <c r="E251" s="124" t="s">
        <v>663</v>
      </c>
      <c r="F251" s="135">
        <v>600</v>
      </c>
      <c r="G251" s="129"/>
      <c r="H251" s="132">
        <f>H252</f>
        <v>33.5</v>
      </c>
    </row>
    <row r="252" spans="2:8" ht="12.75">
      <c r="B252" s="81" t="s">
        <v>483</v>
      </c>
      <c r="C252" s="129" t="s">
        <v>474</v>
      </c>
      <c r="D252" s="129" t="s">
        <v>495</v>
      </c>
      <c r="E252" s="124" t="s">
        <v>663</v>
      </c>
      <c r="F252" s="135">
        <v>610</v>
      </c>
      <c r="G252" s="129"/>
      <c r="H252" s="132">
        <f>H253</f>
        <v>33.5</v>
      </c>
    </row>
    <row r="253" spans="2:8" ht="12.75">
      <c r="B253" s="81" t="s">
        <v>530</v>
      </c>
      <c r="C253" s="129" t="s">
        <v>474</v>
      </c>
      <c r="D253" s="129" t="s">
        <v>495</v>
      </c>
      <c r="E253" s="124" t="s">
        <v>663</v>
      </c>
      <c r="F253" s="135">
        <v>610</v>
      </c>
      <c r="G253" s="129" t="s">
        <v>520</v>
      </c>
      <c r="H253" s="132">
        <v>33.5</v>
      </c>
    </row>
    <row r="254" spans="2:8" ht="25.5">
      <c r="B254" s="133" t="s">
        <v>323</v>
      </c>
      <c r="C254" s="129" t="s">
        <v>474</v>
      </c>
      <c r="D254" s="129" t="s">
        <v>495</v>
      </c>
      <c r="E254" s="136" t="s">
        <v>322</v>
      </c>
      <c r="F254" s="129"/>
      <c r="G254" s="129"/>
      <c r="H254" s="132">
        <f>H255+H293</f>
        <v>91376.50000000001</v>
      </c>
    </row>
    <row r="255" spans="2:8" ht="38.25">
      <c r="B255" s="81" t="s">
        <v>704</v>
      </c>
      <c r="C255" s="129" t="s">
        <v>474</v>
      </c>
      <c r="D255" s="129" t="s">
        <v>495</v>
      </c>
      <c r="E255" s="136" t="s">
        <v>703</v>
      </c>
      <c r="F255" s="129"/>
      <c r="G255" s="129"/>
      <c r="H255" s="132">
        <f>H256+H260+H264+H268+H272+H276+H289+H285+H280</f>
        <v>88484.40000000001</v>
      </c>
    </row>
    <row r="256" spans="2:8" ht="63.75">
      <c r="B256" s="130" t="s">
        <v>699</v>
      </c>
      <c r="C256" s="129" t="s">
        <v>474</v>
      </c>
      <c r="D256" s="129" t="s">
        <v>495</v>
      </c>
      <c r="E256" s="136" t="s">
        <v>692</v>
      </c>
      <c r="F256" s="129"/>
      <c r="G256" s="129"/>
      <c r="H256" s="132">
        <f>H257</f>
        <v>28</v>
      </c>
    </row>
    <row r="257" spans="2:8" ht="25.5">
      <c r="B257" s="81" t="s">
        <v>793</v>
      </c>
      <c r="C257" s="129" t="s">
        <v>474</v>
      </c>
      <c r="D257" s="129" t="s">
        <v>495</v>
      </c>
      <c r="E257" s="136" t="s">
        <v>692</v>
      </c>
      <c r="F257" s="129" t="s">
        <v>794</v>
      </c>
      <c r="G257" s="129"/>
      <c r="H257" s="132">
        <f>H258</f>
        <v>28</v>
      </c>
    </row>
    <row r="258" spans="2:8" ht="12.75">
      <c r="B258" s="81" t="s">
        <v>483</v>
      </c>
      <c r="C258" s="129" t="s">
        <v>474</v>
      </c>
      <c r="D258" s="129" t="s">
        <v>495</v>
      </c>
      <c r="E258" s="136" t="s">
        <v>692</v>
      </c>
      <c r="F258" s="129">
        <v>610</v>
      </c>
      <c r="G258" s="129"/>
      <c r="H258" s="132">
        <f>H259</f>
        <v>28</v>
      </c>
    </row>
    <row r="259" spans="2:8" ht="12.75">
      <c r="B259" s="81" t="s">
        <v>530</v>
      </c>
      <c r="C259" s="129" t="s">
        <v>474</v>
      </c>
      <c r="D259" s="129" t="s">
        <v>495</v>
      </c>
      <c r="E259" s="136" t="s">
        <v>692</v>
      </c>
      <c r="F259" s="129">
        <v>610</v>
      </c>
      <c r="G259" s="129">
        <v>2</v>
      </c>
      <c r="H259" s="132">
        <v>28</v>
      </c>
    </row>
    <row r="260" spans="2:8" ht="51">
      <c r="B260" s="130" t="s">
        <v>696</v>
      </c>
      <c r="C260" s="129" t="s">
        <v>474</v>
      </c>
      <c r="D260" s="129" t="s">
        <v>495</v>
      </c>
      <c r="E260" s="136" t="s">
        <v>688</v>
      </c>
      <c r="F260" s="129"/>
      <c r="G260" s="129"/>
      <c r="H260" s="132">
        <f>H261</f>
        <v>1877.7</v>
      </c>
    </row>
    <row r="261" spans="2:8" ht="25.5">
      <c r="B261" s="81" t="s">
        <v>793</v>
      </c>
      <c r="C261" s="129" t="s">
        <v>474</v>
      </c>
      <c r="D261" s="129" t="s">
        <v>495</v>
      </c>
      <c r="E261" s="136" t="s">
        <v>688</v>
      </c>
      <c r="F261" s="129" t="s">
        <v>794</v>
      </c>
      <c r="G261" s="129"/>
      <c r="H261" s="132">
        <f>H262</f>
        <v>1877.7</v>
      </c>
    </row>
    <row r="262" spans="2:8" ht="12.75">
      <c r="B262" s="81" t="s">
        <v>483</v>
      </c>
      <c r="C262" s="129" t="s">
        <v>474</v>
      </c>
      <c r="D262" s="129" t="s">
        <v>495</v>
      </c>
      <c r="E262" s="136" t="s">
        <v>688</v>
      </c>
      <c r="F262" s="129">
        <v>610</v>
      </c>
      <c r="G262" s="129"/>
      <c r="H262" s="132">
        <f>H263</f>
        <v>1877.7</v>
      </c>
    </row>
    <row r="263" spans="2:8" ht="12.75">
      <c r="B263" s="133" t="s">
        <v>508</v>
      </c>
      <c r="C263" s="129" t="s">
        <v>474</v>
      </c>
      <c r="D263" s="129" t="s">
        <v>495</v>
      </c>
      <c r="E263" s="136" t="s">
        <v>688</v>
      </c>
      <c r="F263" s="129">
        <v>610</v>
      </c>
      <c r="G263" s="129" t="s">
        <v>78</v>
      </c>
      <c r="H263" s="132">
        <v>1877.7</v>
      </c>
    </row>
    <row r="264" spans="2:8" ht="114.75">
      <c r="B264" s="133" t="s">
        <v>697</v>
      </c>
      <c r="C264" s="129" t="s">
        <v>474</v>
      </c>
      <c r="D264" s="129" t="s">
        <v>495</v>
      </c>
      <c r="E264" s="136" t="s">
        <v>689</v>
      </c>
      <c r="F264" s="129"/>
      <c r="G264" s="129"/>
      <c r="H264" s="132">
        <f>H265</f>
        <v>56743.9</v>
      </c>
    </row>
    <row r="265" spans="2:8" ht="25.5">
      <c r="B265" s="81" t="s">
        <v>793</v>
      </c>
      <c r="C265" s="129" t="s">
        <v>474</v>
      </c>
      <c r="D265" s="129" t="s">
        <v>495</v>
      </c>
      <c r="E265" s="136" t="s">
        <v>689</v>
      </c>
      <c r="F265" s="129" t="s">
        <v>794</v>
      </c>
      <c r="G265" s="129"/>
      <c r="H265" s="132">
        <f>H266</f>
        <v>56743.9</v>
      </c>
    </row>
    <row r="266" spans="2:8" ht="12.75">
      <c r="B266" s="81" t="s">
        <v>483</v>
      </c>
      <c r="C266" s="129" t="s">
        <v>474</v>
      </c>
      <c r="D266" s="129" t="s">
        <v>495</v>
      </c>
      <c r="E266" s="136" t="s">
        <v>689</v>
      </c>
      <c r="F266" s="129">
        <v>610</v>
      </c>
      <c r="G266" s="129"/>
      <c r="H266" s="132">
        <f>H267</f>
        <v>56743.9</v>
      </c>
    </row>
    <row r="267" spans="2:8" ht="12.75">
      <c r="B267" s="133" t="s">
        <v>508</v>
      </c>
      <c r="C267" s="129" t="s">
        <v>474</v>
      </c>
      <c r="D267" s="129" t="s">
        <v>495</v>
      </c>
      <c r="E267" s="136" t="s">
        <v>689</v>
      </c>
      <c r="F267" s="129">
        <v>610</v>
      </c>
      <c r="G267" s="129" t="s">
        <v>78</v>
      </c>
      <c r="H267" s="132">
        <v>56743.9</v>
      </c>
    </row>
    <row r="268" spans="2:8" ht="51">
      <c r="B268" s="130" t="s">
        <v>700</v>
      </c>
      <c r="C268" s="129" t="s">
        <v>474</v>
      </c>
      <c r="D268" s="129" t="s">
        <v>495</v>
      </c>
      <c r="E268" s="136" t="s">
        <v>693</v>
      </c>
      <c r="F268" s="129"/>
      <c r="G268" s="129"/>
      <c r="H268" s="132">
        <f>H269</f>
        <v>10502</v>
      </c>
    </row>
    <row r="269" spans="2:8" ht="25.5">
      <c r="B269" s="81" t="s">
        <v>793</v>
      </c>
      <c r="C269" s="129" t="s">
        <v>474</v>
      </c>
      <c r="D269" s="129" t="s">
        <v>495</v>
      </c>
      <c r="E269" s="136" t="s">
        <v>693</v>
      </c>
      <c r="F269" s="129" t="s">
        <v>794</v>
      </c>
      <c r="G269" s="129"/>
      <c r="H269" s="132">
        <f>H270</f>
        <v>10502</v>
      </c>
    </row>
    <row r="270" spans="2:8" ht="12.75">
      <c r="B270" s="81" t="s">
        <v>483</v>
      </c>
      <c r="C270" s="129" t="s">
        <v>474</v>
      </c>
      <c r="D270" s="129" t="s">
        <v>495</v>
      </c>
      <c r="E270" s="136" t="s">
        <v>693</v>
      </c>
      <c r="F270" s="129">
        <v>610</v>
      </c>
      <c r="G270" s="129"/>
      <c r="H270" s="132">
        <f>H271</f>
        <v>10502</v>
      </c>
    </row>
    <row r="271" spans="2:8" ht="12.75">
      <c r="B271" s="81" t="s">
        <v>530</v>
      </c>
      <c r="C271" s="129" t="s">
        <v>474</v>
      </c>
      <c r="D271" s="129" t="s">
        <v>495</v>
      </c>
      <c r="E271" s="136" t="s">
        <v>693</v>
      </c>
      <c r="F271" s="129">
        <v>610</v>
      </c>
      <c r="G271" s="129">
        <v>2</v>
      </c>
      <c r="H271" s="132">
        <v>10502</v>
      </c>
    </row>
    <row r="272" spans="2:8" ht="51">
      <c r="B272" s="130" t="s">
        <v>701</v>
      </c>
      <c r="C272" s="129" t="s">
        <v>474</v>
      </c>
      <c r="D272" s="129" t="s">
        <v>495</v>
      </c>
      <c r="E272" s="136" t="s">
        <v>694</v>
      </c>
      <c r="F272" s="129"/>
      <c r="G272" s="129"/>
      <c r="H272" s="132">
        <f>H273</f>
        <v>69</v>
      </c>
    </row>
    <row r="273" spans="2:8" ht="25.5">
      <c r="B273" s="81" t="s">
        <v>793</v>
      </c>
      <c r="C273" s="129" t="s">
        <v>474</v>
      </c>
      <c r="D273" s="129" t="s">
        <v>495</v>
      </c>
      <c r="E273" s="136" t="s">
        <v>694</v>
      </c>
      <c r="F273" s="129" t="s">
        <v>794</v>
      </c>
      <c r="G273" s="129"/>
      <c r="H273" s="132">
        <f>H274</f>
        <v>69</v>
      </c>
    </row>
    <row r="274" spans="2:8" ht="12.75">
      <c r="B274" s="81" t="s">
        <v>483</v>
      </c>
      <c r="C274" s="129" t="s">
        <v>474</v>
      </c>
      <c r="D274" s="129" t="s">
        <v>495</v>
      </c>
      <c r="E274" s="136" t="s">
        <v>694</v>
      </c>
      <c r="F274" s="129">
        <v>610</v>
      </c>
      <c r="G274" s="129"/>
      <c r="H274" s="132">
        <f>H275</f>
        <v>69</v>
      </c>
    </row>
    <row r="275" spans="2:8" ht="12.75">
      <c r="B275" s="81" t="s">
        <v>530</v>
      </c>
      <c r="C275" s="129" t="s">
        <v>474</v>
      </c>
      <c r="D275" s="129" t="s">
        <v>495</v>
      </c>
      <c r="E275" s="136" t="s">
        <v>694</v>
      </c>
      <c r="F275" s="129">
        <v>610</v>
      </c>
      <c r="G275" s="129">
        <v>2</v>
      </c>
      <c r="H275" s="132">
        <v>69</v>
      </c>
    </row>
    <row r="276" spans="2:8" ht="127.5">
      <c r="B276" s="130" t="s">
        <v>284</v>
      </c>
      <c r="C276" s="129" t="s">
        <v>474</v>
      </c>
      <c r="D276" s="129" t="s">
        <v>495</v>
      </c>
      <c r="E276" s="136" t="s">
        <v>285</v>
      </c>
      <c r="F276" s="129"/>
      <c r="G276" s="129"/>
      <c r="H276" s="132">
        <f>H277</f>
        <v>344.1</v>
      </c>
    </row>
    <row r="277" spans="2:8" ht="25.5">
      <c r="B277" s="81" t="s">
        <v>793</v>
      </c>
      <c r="C277" s="129" t="s">
        <v>474</v>
      </c>
      <c r="D277" s="129" t="s">
        <v>495</v>
      </c>
      <c r="E277" s="136" t="s">
        <v>285</v>
      </c>
      <c r="F277" s="129" t="s">
        <v>794</v>
      </c>
      <c r="G277" s="129"/>
      <c r="H277" s="132">
        <f>H278</f>
        <v>344.1</v>
      </c>
    </row>
    <row r="278" spans="2:8" ht="12.75">
      <c r="B278" s="81" t="s">
        <v>483</v>
      </c>
      <c r="C278" s="129" t="s">
        <v>474</v>
      </c>
      <c r="D278" s="129" t="s">
        <v>495</v>
      </c>
      <c r="E278" s="136" t="s">
        <v>285</v>
      </c>
      <c r="F278" s="129">
        <v>610</v>
      </c>
      <c r="G278" s="129"/>
      <c r="H278" s="132">
        <f>H279</f>
        <v>344.1</v>
      </c>
    </row>
    <row r="279" spans="2:8" ht="12.75">
      <c r="B279" s="81" t="s">
        <v>508</v>
      </c>
      <c r="C279" s="129" t="s">
        <v>474</v>
      </c>
      <c r="D279" s="129" t="s">
        <v>495</v>
      </c>
      <c r="E279" s="136" t="s">
        <v>285</v>
      </c>
      <c r="F279" s="129">
        <v>610</v>
      </c>
      <c r="G279" s="129" t="s">
        <v>78</v>
      </c>
      <c r="H279" s="132">
        <v>344.1</v>
      </c>
    </row>
    <row r="280" spans="2:8" ht="63.75">
      <c r="B280" s="254" t="s">
        <v>874</v>
      </c>
      <c r="C280" s="60" t="s">
        <v>474</v>
      </c>
      <c r="D280" s="60" t="s">
        <v>495</v>
      </c>
      <c r="E280" s="136" t="s">
        <v>695</v>
      </c>
      <c r="F280" s="60"/>
      <c r="G280" s="60"/>
      <c r="H280" s="95">
        <f>H281</f>
        <v>11474.7</v>
      </c>
    </row>
    <row r="281" spans="2:8" ht="25.5">
      <c r="B281" s="62" t="s">
        <v>793</v>
      </c>
      <c r="C281" s="60" t="s">
        <v>474</v>
      </c>
      <c r="D281" s="60" t="s">
        <v>495</v>
      </c>
      <c r="E281" s="136" t="s">
        <v>695</v>
      </c>
      <c r="F281" s="60" t="s">
        <v>794</v>
      </c>
      <c r="G281" s="60"/>
      <c r="H281" s="95">
        <f>H282</f>
        <v>11474.7</v>
      </c>
    </row>
    <row r="282" spans="2:8" ht="12.75">
      <c r="B282" s="62" t="s">
        <v>483</v>
      </c>
      <c r="C282" s="60" t="s">
        <v>474</v>
      </c>
      <c r="D282" s="60" t="s">
        <v>495</v>
      </c>
      <c r="E282" s="136" t="s">
        <v>695</v>
      </c>
      <c r="F282" s="60">
        <v>610</v>
      </c>
      <c r="G282" s="60"/>
      <c r="H282" s="95">
        <f>H283</f>
        <v>11474.7</v>
      </c>
    </row>
    <row r="283" spans="2:8" ht="12.75">
      <c r="B283" s="62" t="s">
        <v>483</v>
      </c>
      <c r="C283" s="60" t="s">
        <v>474</v>
      </c>
      <c r="D283" s="60" t="s">
        <v>495</v>
      </c>
      <c r="E283" s="136" t="s">
        <v>695</v>
      </c>
      <c r="F283" s="60">
        <v>610</v>
      </c>
      <c r="G283" s="60"/>
      <c r="H283" s="95">
        <f>H284</f>
        <v>11474.7</v>
      </c>
    </row>
    <row r="284" spans="2:8" ht="12.75">
      <c r="B284" s="62" t="s">
        <v>530</v>
      </c>
      <c r="C284" s="60" t="s">
        <v>474</v>
      </c>
      <c r="D284" s="60" t="s">
        <v>495</v>
      </c>
      <c r="E284" s="136" t="s">
        <v>695</v>
      </c>
      <c r="F284" s="60">
        <v>610</v>
      </c>
      <c r="G284" s="60" t="s">
        <v>520</v>
      </c>
      <c r="H284" s="132">
        <v>11474.7</v>
      </c>
    </row>
    <row r="285" spans="2:8" ht="63.75">
      <c r="B285" s="254" t="s">
        <v>875</v>
      </c>
      <c r="C285" s="129" t="s">
        <v>474</v>
      </c>
      <c r="D285" s="129" t="s">
        <v>495</v>
      </c>
      <c r="E285" s="136" t="s">
        <v>690</v>
      </c>
      <c r="F285" s="129"/>
      <c r="G285" s="129"/>
      <c r="H285" s="132">
        <f>H286</f>
        <v>3722.5</v>
      </c>
    </row>
    <row r="286" spans="2:8" ht="25.5">
      <c r="B286" s="81" t="s">
        <v>793</v>
      </c>
      <c r="C286" s="129" t="s">
        <v>474</v>
      </c>
      <c r="D286" s="129" t="s">
        <v>495</v>
      </c>
      <c r="E286" s="136" t="s">
        <v>690</v>
      </c>
      <c r="F286" s="129" t="s">
        <v>794</v>
      </c>
      <c r="G286" s="129"/>
      <c r="H286" s="132">
        <f>H287</f>
        <v>3722.5</v>
      </c>
    </row>
    <row r="287" spans="2:8" ht="12.75">
      <c r="B287" s="81" t="s">
        <v>483</v>
      </c>
      <c r="C287" s="129" t="s">
        <v>474</v>
      </c>
      <c r="D287" s="129" t="s">
        <v>495</v>
      </c>
      <c r="E287" s="136" t="s">
        <v>690</v>
      </c>
      <c r="F287" s="129">
        <v>610</v>
      </c>
      <c r="G287" s="129"/>
      <c r="H287" s="132">
        <f>H288</f>
        <v>3722.5</v>
      </c>
    </row>
    <row r="288" spans="2:8" ht="12.75">
      <c r="B288" s="81" t="s">
        <v>508</v>
      </c>
      <c r="C288" s="129" t="s">
        <v>474</v>
      </c>
      <c r="D288" s="129" t="s">
        <v>495</v>
      </c>
      <c r="E288" s="136" t="s">
        <v>690</v>
      </c>
      <c r="F288" s="129">
        <v>610</v>
      </c>
      <c r="G288" s="129" t="s">
        <v>78</v>
      </c>
      <c r="H288" s="132">
        <v>3722.5</v>
      </c>
    </row>
    <row r="289" spans="2:8" ht="76.5">
      <c r="B289" s="199" t="s">
        <v>883</v>
      </c>
      <c r="C289" s="129" t="s">
        <v>474</v>
      </c>
      <c r="D289" s="129" t="s">
        <v>495</v>
      </c>
      <c r="E289" s="136" t="s">
        <v>577</v>
      </c>
      <c r="F289" s="129"/>
      <c r="G289" s="129"/>
      <c r="H289" s="132">
        <f>H290</f>
        <v>3722.5</v>
      </c>
    </row>
    <row r="290" spans="2:8" ht="25.5">
      <c r="B290" s="81" t="s">
        <v>793</v>
      </c>
      <c r="C290" s="129" t="s">
        <v>474</v>
      </c>
      <c r="D290" s="129" t="s">
        <v>495</v>
      </c>
      <c r="E290" s="136" t="s">
        <v>577</v>
      </c>
      <c r="F290" s="129" t="s">
        <v>794</v>
      </c>
      <c r="G290" s="129"/>
      <c r="H290" s="132">
        <f>H291</f>
        <v>3722.5</v>
      </c>
    </row>
    <row r="291" spans="2:8" ht="12.75">
      <c r="B291" s="81" t="s">
        <v>483</v>
      </c>
      <c r="C291" s="129" t="s">
        <v>474</v>
      </c>
      <c r="D291" s="129" t="s">
        <v>495</v>
      </c>
      <c r="E291" s="136" t="s">
        <v>577</v>
      </c>
      <c r="F291" s="129">
        <v>610</v>
      </c>
      <c r="G291" s="129"/>
      <c r="H291" s="132">
        <f>H292</f>
        <v>3722.5</v>
      </c>
    </row>
    <row r="292" spans="2:8" ht="12.75">
      <c r="B292" s="81" t="s">
        <v>530</v>
      </c>
      <c r="C292" s="129" t="s">
        <v>474</v>
      </c>
      <c r="D292" s="129" t="s">
        <v>495</v>
      </c>
      <c r="E292" s="136" t="s">
        <v>577</v>
      </c>
      <c r="F292" s="129">
        <v>610</v>
      </c>
      <c r="G292" s="129">
        <v>2</v>
      </c>
      <c r="H292" s="132">
        <v>3722.5</v>
      </c>
    </row>
    <row r="293" spans="2:8" ht="38.25">
      <c r="B293" s="130" t="s">
        <v>100</v>
      </c>
      <c r="C293" s="129" t="s">
        <v>474</v>
      </c>
      <c r="D293" s="129" t="s">
        <v>495</v>
      </c>
      <c r="E293" s="136" t="s">
        <v>99</v>
      </c>
      <c r="F293" s="129"/>
      <c r="G293" s="129"/>
      <c r="H293" s="132">
        <f>H294+H298</f>
        <v>2892.1</v>
      </c>
    </row>
    <row r="294" spans="2:8" ht="63.75">
      <c r="B294" s="254" t="s">
        <v>658</v>
      </c>
      <c r="C294" s="129" t="s">
        <v>474</v>
      </c>
      <c r="D294" s="129" t="s">
        <v>495</v>
      </c>
      <c r="E294" s="136" t="s">
        <v>705</v>
      </c>
      <c r="F294" s="129"/>
      <c r="G294" s="129"/>
      <c r="H294" s="132">
        <f>H295</f>
        <v>304.1</v>
      </c>
    </row>
    <row r="295" spans="2:8" ht="25.5">
      <c r="B295" s="81" t="s">
        <v>793</v>
      </c>
      <c r="C295" s="129" t="s">
        <v>474</v>
      </c>
      <c r="D295" s="129" t="s">
        <v>495</v>
      </c>
      <c r="E295" s="136" t="s">
        <v>705</v>
      </c>
      <c r="F295" s="129" t="s">
        <v>794</v>
      </c>
      <c r="G295" s="129"/>
      <c r="H295" s="132">
        <f>H296</f>
        <v>304.1</v>
      </c>
    </row>
    <row r="296" spans="2:8" ht="12.75">
      <c r="B296" s="81" t="s">
        <v>483</v>
      </c>
      <c r="C296" s="129" t="s">
        <v>474</v>
      </c>
      <c r="D296" s="129" t="s">
        <v>495</v>
      </c>
      <c r="E296" s="136" t="s">
        <v>705</v>
      </c>
      <c r="F296" s="129">
        <v>610</v>
      </c>
      <c r="G296" s="129"/>
      <c r="H296" s="132">
        <f>H297</f>
        <v>304.1</v>
      </c>
    </row>
    <row r="297" spans="2:8" ht="12.75">
      <c r="B297" s="81" t="s">
        <v>530</v>
      </c>
      <c r="C297" s="129" t="s">
        <v>474</v>
      </c>
      <c r="D297" s="129" t="s">
        <v>495</v>
      </c>
      <c r="E297" s="136" t="s">
        <v>705</v>
      </c>
      <c r="F297" s="129">
        <v>610</v>
      </c>
      <c r="G297" s="129">
        <v>2</v>
      </c>
      <c r="H297" s="132">
        <v>304.1</v>
      </c>
    </row>
    <row r="298" spans="2:8" ht="51">
      <c r="B298" s="254" t="s">
        <v>659</v>
      </c>
      <c r="C298" s="129" t="s">
        <v>474</v>
      </c>
      <c r="D298" s="129" t="s">
        <v>495</v>
      </c>
      <c r="E298" s="136" t="s">
        <v>706</v>
      </c>
      <c r="F298" s="129"/>
      <c r="G298" s="129"/>
      <c r="H298" s="132">
        <f>H299</f>
        <v>2588</v>
      </c>
    </row>
    <row r="299" spans="2:8" ht="25.5">
      <c r="B299" s="81" t="s">
        <v>793</v>
      </c>
      <c r="C299" s="129" t="s">
        <v>474</v>
      </c>
      <c r="D299" s="129" t="s">
        <v>495</v>
      </c>
      <c r="E299" s="136" t="s">
        <v>706</v>
      </c>
      <c r="F299" s="129" t="s">
        <v>794</v>
      </c>
      <c r="G299" s="129"/>
      <c r="H299" s="132">
        <f>H300</f>
        <v>2588</v>
      </c>
    </row>
    <row r="300" spans="2:8" ht="12.75">
      <c r="B300" s="81" t="s">
        <v>483</v>
      </c>
      <c r="C300" s="129" t="s">
        <v>474</v>
      </c>
      <c r="D300" s="129" t="s">
        <v>495</v>
      </c>
      <c r="E300" s="136" t="s">
        <v>706</v>
      </c>
      <c r="F300" s="129">
        <v>610</v>
      </c>
      <c r="G300" s="129"/>
      <c r="H300" s="132">
        <f>H301</f>
        <v>2588</v>
      </c>
    </row>
    <row r="301" spans="2:8" ht="12.75">
      <c r="B301" s="81" t="s">
        <v>530</v>
      </c>
      <c r="C301" s="129" t="s">
        <v>474</v>
      </c>
      <c r="D301" s="129" t="s">
        <v>495</v>
      </c>
      <c r="E301" s="136" t="s">
        <v>706</v>
      </c>
      <c r="F301" s="129">
        <v>610</v>
      </c>
      <c r="G301" s="129">
        <v>2</v>
      </c>
      <c r="H301" s="132">
        <v>2588</v>
      </c>
    </row>
    <row r="302" spans="2:8" ht="12.75">
      <c r="B302" s="81" t="s">
        <v>121</v>
      </c>
      <c r="C302" s="129" t="s">
        <v>474</v>
      </c>
      <c r="D302" s="129" t="s">
        <v>496</v>
      </c>
      <c r="E302" s="129"/>
      <c r="F302" s="129"/>
      <c r="G302" s="129"/>
      <c r="H302" s="132">
        <f>H303+H323+H348+H318+H404</f>
        <v>1554.8</v>
      </c>
    </row>
    <row r="303" spans="2:8" ht="25.5">
      <c r="B303" s="81" t="s">
        <v>256</v>
      </c>
      <c r="C303" s="129" t="s">
        <v>474</v>
      </c>
      <c r="D303" s="129" t="s">
        <v>496</v>
      </c>
      <c r="E303" s="124" t="s">
        <v>312</v>
      </c>
      <c r="F303" s="177"/>
      <c r="G303" s="177"/>
      <c r="H303" s="132">
        <f>H304+H313</f>
        <v>8</v>
      </c>
    </row>
    <row r="304" spans="2:8" ht="51">
      <c r="B304" s="81" t="s">
        <v>313</v>
      </c>
      <c r="C304" s="129" t="s">
        <v>474</v>
      </c>
      <c r="D304" s="129" t="s">
        <v>496</v>
      </c>
      <c r="E304" s="124" t="s">
        <v>311</v>
      </c>
      <c r="F304" s="177"/>
      <c r="G304" s="177"/>
      <c r="H304" s="132">
        <f>H305+H309</f>
        <v>7</v>
      </c>
    </row>
    <row r="305" spans="2:8" ht="63.75">
      <c r="B305" s="254" t="s">
        <v>835</v>
      </c>
      <c r="C305" s="265" t="s">
        <v>474</v>
      </c>
      <c r="D305" s="265" t="s">
        <v>496</v>
      </c>
      <c r="E305" s="264" t="s">
        <v>310</v>
      </c>
      <c r="F305" s="274"/>
      <c r="G305" s="274"/>
      <c r="H305" s="270">
        <f>H306</f>
        <v>0.5</v>
      </c>
    </row>
    <row r="306" spans="2:8" ht="12.75">
      <c r="B306" s="130" t="s">
        <v>753</v>
      </c>
      <c r="C306" s="129" t="s">
        <v>474</v>
      </c>
      <c r="D306" s="129" t="s">
        <v>496</v>
      </c>
      <c r="E306" s="124" t="s">
        <v>310</v>
      </c>
      <c r="F306" s="177">
        <v>200</v>
      </c>
      <c r="G306" s="177"/>
      <c r="H306" s="132">
        <f>H307</f>
        <v>0.5</v>
      </c>
    </row>
    <row r="307" spans="2:8" ht="12.75">
      <c r="B307" s="130" t="s">
        <v>537</v>
      </c>
      <c r="C307" s="129" t="s">
        <v>474</v>
      </c>
      <c r="D307" s="129" t="s">
        <v>496</v>
      </c>
      <c r="E307" s="124" t="s">
        <v>310</v>
      </c>
      <c r="F307" s="177">
        <v>240</v>
      </c>
      <c r="G307" s="177"/>
      <c r="H307" s="132">
        <f>H308</f>
        <v>0.5</v>
      </c>
    </row>
    <row r="308" spans="2:8" ht="12.75">
      <c r="B308" s="81" t="s">
        <v>530</v>
      </c>
      <c r="C308" s="129" t="s">
        <v>474</v>
      </c>
      <c r="D308" s="129" t="s">
        <v>496</v>
      </c>
      <c r="E308" s="124" t="s">
        <v>310</v>
      </c>
      <c r="F308" s="177">
        <v>240</v>
      </c>
      <c r="G308" s="177">
        <v>2</v>
      </c>
      <c r="H308" s="132">
        <v>0.5</v>
      </c>
    </row>
    <row r="309" spans="2:8" ht="63.75">
      <c r="B309" s="254" t="s">
        <v>836</v>
      </c>
      <c r="C309" s="129" t="s">
        <v>474</v>
      </c>
      <c r="D309" s="129" t="s">
        <v>496</v>
      </c>
      <c r="E309" s="124" t="s">
        <v>881</v>
      </c>
      <c r="F309" s="177"/>
      <c r="G309" s="177"/>
      <c r="H309" s="132">
        <f>H310</f>
        <v>6.5</v>
      </c>
    </row>
    <row r="310" spans="2:8" ht="12.75">
      <c r="B310" s="130" t="s">
        <v>753</v>
      </c>
      <c r="C310" s="129" t="s">
        <v>474</v>
      </c>
      <c r="D310" s="129" t="s">
        <v>496</v>
      </c>
      <c r="E310" s="124" t="s">
        <v>881</v>
      </c>
      <c r="F310" s="177">
        <v>200</v>
      </c>
      <c r="G310" s="177"/>
      <c r="H310" s="132">
        <f>H311</f>
        <v>6.5</v>
      </c>
    </row>
    <row r="311" spans="2:8" ht="12.75">
      <c r="B311" s="130" t="s">
        <v>537</v>
      </c>
      <c r="C311" s="129" t="s">
        <v>474</v>
      </c>
      <c r="D311" s="129" t="s">
        <v>496</v>
      </c>
      <c r="E311" s="124" t="s">
        <v>881</v>
      </c>
      <c r="F311" s="177">
        <v>240</v>
      </c>
      <c r="G311" s="177"/>
      <c r="H311" s="132">
        <f>H312</f>
        <v>6.5</v>
      </c>
    </row>
    <row r="312" spans="2:8" ht="12.75">
      <c r="B312" s="81" t="s">
        <v>530</v>
      </c>
      <c r="C312" s="129" t="s">
        <v>474</v>
      </c>
      <c r="D312" s="129" t="s">
        <v>496</v>
      </c>
      <c r="E312" s="124" t="s">
        <v>881</v>
      </c>
      <c r="F312" s="177">
        <v>240</v>
      </c>
      <c r="G312" s="177">
        <v>2</v>
      </c>
      <c r="H312" s="132">
        <v>6.5</v>
      </c>
    </row>
    <row r="313" spans="2:8" ht="38.25">
      <c r="B313" s="81" t="s">
        <v>209</v>
      </c>
      <c r="C313" s="129" t="s">
        <v>474</v>
      </c>
      <c r="D313" s="129" t="s">
        <v>496</v>
      </c>
      <c r="E313" s="124" t="s">
        <v>208</v>
      </c>
      <c r="F313" s="177"/>
      <c r="G313" s="177"/>
      <c r="H313" s="132">
        <f>H314</f>
        <v>1</v>
      </c>
    </row>
    <row r="314" spans="2:8" ht="38.25">
      <c r="B314" s="261" t="s">
        <v>837</v>
      </c>
      <c r="C314" s="129" t="s">
        <v>474</v>
      </c>
      <c r="D314" s="129" t="s">
        <v>496</v>
      </c>
      <c r="E314" s="124" t="s">
        <v>206</v>
      </c>
      <c r="F314" s="177"/>
      <c r="G314" s="177"/>
      <c r="H314" s="132">
        <f>H315</f>
        <v>1</v>
      </c>
    </row>
    <row r="315" spans="2:8" ht="12.75">
      <c r="B315" s="130" t="s">
        <v>753</v>
      </c>
      <c r="C315" s="129" t="s">
        <v>474</v>
      </c>
      <c r="D315" s="129" t="s">
        <v>496</v>
      </c>
      <c r="E315" s="124" t="s">
        <v>206</v>
      </c>
      <c r="F315" s="177">
        <v>200</v>
      </c>
      <c r="G315" s="177"/>
      <c r="H315" s="132">
        <f>H316</f>
        <v>1</v>
      </c>
    </row>
    <row r="316" spans="2:8" ht="12.75">
      <c r="B316" s="130" t="s">
        <v>537</v>
      </c>
      <c r="C316" s="129" t="s">
        <v>474</v>
      </c>
      <c r="D316" s="129" t="s">
        <v>496</v>
      </c>
      <c r="E316" s="124" t="s">
        <v>206</v>
      </c>
      <c r="F316" s="177">
        <v>240</v>
      </c>
      <c r="G316" s="177"/>
      <c r="H316" s="132">
        <f>H317</f>
        <v>1</v>
      </c>
    </row>
    <row r="317" spans="2:8" ht="12.75">
      <c r="B317" s="81" t="s">
        <v>530</v>
      </c>
      <c r="C317" s="129" t="s">
        <v>474</v>
      </c>
      <c r="D317" s="129" t="s">
        <v>496</v>
      </c>
      <c r="E317" s="124" t="s">
        <v>206</v>
      </c>
      <c r="F317" s="177">
        <v>240</v>
      </c>
      <c r="G317" s="177">
        <v>2</v>
      </c>
      <c r="H317" s="132">
        <v>1</v>
      </c>
    </row>
    <row r="318" spans="2:8" ht="38.25">
      <c r="B318" s="81" t="s">
        <v>309</v>
      </c>
      <c r="C318" s="129" t="s">
        <v>474</v>
      </c>
      <c r="D318" s="129" t="s">
        <v>496</v>
      </c>
      <c r="E318" s="124" t="s">
        <v>308</v>
      </c>
      <c r="F318" s="177"/>
      <c r="G318" s="177"/>
      <c r="H318" s="132">
        <f>H319</f>
        <v>60</v>
      </c>
    </row>
    <row r="319" spans="2:8" ht="63.75">
      <c r="B319" s="254" t="s">
        <v>854</v>
      </c>
      <c r="C319" s="129" t="s">
        <v>474</v>
      </c>
      <c r="D319" s="129" t="s">
        <v>496</v>
      </c>
      <c r="E319" s="124" t="s">
        <v>189</v>
      </c>
      <c r="F319" s="177"/>
      <c r="G319" s="177"/>
      <c r="H319" s="132">
        <f>H320</f>
        <v>60</v>
      </c>
    </row>
    <row r="320" spans="2:8" ht="25.5">
      <c r="B320" s="81" t="s">
        <v>793</v>
      </c>
      <c r="C320" s="129" t="s">
        <v>474</v>
      </c>
      <c r="D320" s="129" t="s">
        <v>496</v>
      </c>
      <c r="E320" s="124" t="s">
        <v>189</v>
      </c>
      <c r="F320" s="129" t="s">
        <v>794</v>
      </c>
      <c r="G320" s="129"/>
      <c r="H320" s="132">
        <f>H321</f>
        <v>60</v>
      </c>
    </row>
    <row r="321" spans="2:8" ht="12.75">
      <c r="B321" s="81" t="s">
        <v>483</v>
      </c>
      <c r="C321" s="129" t="s">
        <v>474</v>
      </c>
      <c r="D321" s="129" t="s">
        <v>496</v>
      </c>
      <c r="E321" s="124" t="s">
        <v>189</v>
      </c>
      <c r="F321" s="129">
        <v>610</v>
      </c>
      <c r="G321" s="129"/>
      <c r="H321" s="132">
        <f>H322</f>
        <v>60</v>
      </c>
    </row>
    <row r="322" spans="2:8" ht="12.75">
      <c r="B322" s="81" t="s">
        <v>530</v>
      </c>
      <c r="C322" s="129" t="s">
        <v>474</v>
      </c>
      <c r="D322" s="129" t="s">
        <v>496</v>
      </c>
      <c r="E322" s="124" t="s">
        <v>189</v>
      </c>
      <c r="F322" s="129">
        <v>610</v>
      </c>
      <c r="G322" s="129">
        <v>2</v>
      </c>
      <c r="H322" s="132">
        <v>60</v>
      </c>
    </row>
    <row r="323" spans="2:8" ht="25.5">
      <c r="B323" s="81" t="s">
        <v>335</v>
      </c>
      <c r="C323" s="129" t="s">
        <v>474</v>
      </c>
      <c r="D323" s="129" t="s">
        <v>496</v>
      </c>
      <c r="E323" s="124" t="s">
        <v>334</v>
      </c>
      <c r="F323" s="129"/>
      <c r="G323" s="129"/>
      <c r="H323" s="132">
        <f>H324+H328+H332+H336+H340+H344</f>
        <v>1326.8</v>
      </c>
    </row>
    <row r="324" spans="2:8" ht="38.25">
      <c r="B324" s="81" t="s">
        <v>109</v>
      </c>
      <c r="C324" s="129" t="s">
        <v>474</v>
      </c>
      <c r="D324" s="129" t="s">
        <v>496</v>
      </c>
      <c r="E324" s="124" t="s">
        <v>105</v>
      </c>
      <c r="F324" s="129"/>
      <c r="G324" s="129"/>
      <c r="H324" s="132">
        <f>H325</f>
        <v>350.4</v>
      </c>
    </row>
    <row r="325" spans="2:8" ht="25.5">
      <c r="B325" s="81" t="s">
        <v>793</v>
      </c>
      <c r="C325" s="129" t="s">
        <v>474</v>
      </c>
      <c r="D325" s="129" t="s">
        <v>496</v>
      </c>
      <c r="E325" s="124" t="s">
        <v>105</v>
      </c>
      <c r="F325" s="129" t="s">
        <v>794</v>
      </c>
      <c r="G325" s="129"/>
      <c r="H325" s="132">
        <f>H326</f>
        <v>350.4</v>
      </c>
    </row>
    <row r="326" spans="2:8" ht="12.75">
      <c r="B326" s="81" t="s">
        <v>483</v>
      </c>
      <c r="C326" s="129" t="s">
        <v>474</v>
      </c>
      <c r="D326" s="129" t="s">
        <v>496</v>
      </c>
      <c r="E326" s="124" t="s">
        <v>105</v>
      </c>
      <c r="F326" s="129">
        <v>610</v>
      </c>
      <c r="G326" s="129"/>
      <c r="H326" s="132">
        <f>H327</f>
        <v>350.4</v>
      </c>
    </row>
    <row r="327" spans="2:8" ht="12.75">
      <c r="B327" s="81" t="s">
        <v>530</v>
      </c>
      <c r="C327" s="129" t="s">
        <v>474</v>
      </c>
      <c r="D327" s="129" t="s">
        <v>496</v>
      </c>
      <c r="E327" s="124" t="s">
        <v>105</v>
      </c>
      <c r="F327" s="129">
        <v>610</v>
      </c>
      <c r="G327" s="129">
        <v>2</v>
      </c>
      <c r="H327" s="132">
        <v>350.4</v>
      </c>
    </row>
    <row r="328" spans="2:8" ht="38.25">
      <c r="B328" s="81" t="s">
        <v>110</v>
      </c>
      <c r="C328" s="129" t="s">
        <v>474</v>
      </c>
      <c r="D328" s="129" t="s">
        <v>496</v>
      </c>
      <c r="E328" s="124" t="s">
        <v>106</v>
      </c>
      <c r="F328" s="129"/>
      <c r="G328" s="129"/>
      <c r="H328" s="132">
        <f>H329</f>
        <v>793.8</v>
      </c>
    </row>
    <row r="329" spans="2:8" ht="25.5">
      <c r="B329" s="81" t="s">
        <v>793</v>
      </c>
      <c r="C329" s="129" t="s">
        <v>474</v>
      </c>
      <c r="D329" s="129" t="s">
        <v>496</v>
      </c>
      <c r="E329" s="124" t="s">
        <v>106</v>
      </c>
      <c r="F329" s="129" t="s">
        <v>794</v>
      </c>
      <c r="G329" s="129"/>
      <c r="H329" s="132">
        <f>H330</f>
        <v>793.8</v>
      </c>
    </row>
    <row r="330" spans="2:8" ht="12.75">
      <c r="B330" s="81" t="s">
        <v>483</v>
      </c>
      <c r="C330" s="129" t="s">
        <v>474</v>
      </c>
      <c r="D330" s="129" t="s">
        <v>496</v>
      </c>
      <c r="E330" s="124" t="s">
        <v>106</v>
      </c>
      <c r="F330" s="129">
        <v>610</v>
      </c>
      <c r="G330" s="129"/>
      <c r="H330" s="132">
        <f>H331</f>
        <v>793.8</v>
      </c>
    </row>
    <row r="331" spans="2:8" ht="12.75">
      <c r="B331" s="81" t="s">
        <v>530</v>
      </c>
      <c r="C331" s="129" t="s">
        <v>474</v>
      </c>
      <c r="D331" s="129" t="s">
        <v>496</v>
      </c>
      <c r="E331" s="124" t="s">
        <v>106</v>
      </c>
      <c r="F331" s="129">
        <v>610</v>
      </c>
      <c r="G331" s="129">
        <v>2</v>
      </c>
      <c r="H331" s="132">
        <v>793.8</v>
      </c>
    </row>
    <row r="332" spans="2:8" ht="51">
      <c r="B332" s="130" t="s">
        <v>540</v>
      </c>
      <c r="C332" s="129" t="s">
        <v>474</v>
      </c>
      <c r="D332" s="129" t="s">
        <v>496</v>
      </c>
      <c r="E332" s="124" t="s">
        <v>539</v>
      </c>
      <c r="F332" s="177"/>
      <c r="G332" s="177"/>
      <c r="H332" s="132">
        <f>H333</f>
        <v>66.7</v>
      </c>
    </row>
    <row r="333" spans="2:8" ht="12.75">
      <c r="B333" s="130" t="s">
        <v>185</v>
      </c>
      <c r="C333" s="129" t="s">
        <v>474</v>
      </c>
      <c r="D333" s="129" t="s">
        <v>496</v>
      </c>
      <c r="E333" s="124" t="s">
        <v>539</v>
      </c>
      <c r="F333" s="177">
        <v>300</v>
      </c>
      <c r="G333" s="177"/>
      <c r="H333" s="132">
        <f>H334</f>
        <v>66.7</v>
      </c>
    </row>
    <row r="334" spans="2:8" ht="12.75">
      <c r="B334" s="130" t="s">
        <v>653</v>
      </c>
      <c r="C334" s="129" t="s">
        <v>474</v>
      </c>
      <c r="D334" s="129" t="s">
        <v>496</v>
      </c>
      <c r="E334" s="124" t="s">
        <v>539</v>
      </c>
      <c r="F334" s="177">
        <v>320</v>
      </c>
      <c r="G334" s="177"/>
      <c r="H334" s="132">
        <f>H335</f>
        <v>66.7</v>
      </c>
    </row>
    <row r="335" spans="2:8" ht="12.75">
      <c r="B335" s="81" t="s">
        <v>508</v>
      </c>
      <c r="C335" s="129" t="s">
        <v>474</v>
      </c>
      <c r="D335" s="129" t="s">
        <v>496</v>
      </c>
      <c r="E335" s="124" t="s">
        <v>539</v>
      </c>
      <c r="F335" s="177">
        <v>320</v>
      </c>
      <c r="G335" s="177">
        <v>3</v>
      </c>
      <c r="H335" s="132">
        <v>66.7</v>
      </c>
    </row>
    <row r="336" spans="2:8" ht="51">
      <c r="B336" s="130" t="s">
        <v>841</v>
      </c>
      <c r="C336" s="129" t="s">
        <v>474</v>
      </c>
      <c r="D336" s="129" t="s">
        <v>496</v>
      </c>
      <c r="E336" s="124" t="s">
        <v>541</v>
      </c>
      <c r="F336" s="129"/>
      <c r="G336" s="129"/>
      <c r="H336" s="132">
        <f>H337</f>
        <v>90.2</v>
      </c>
    </row>
    <row r="337" spans="2:8" ht="12.75">
      <c r="B337" s="130" t="s">
        <v>185</v>
      </c>
      <c r="C337" s="129" t="s">
        <v>474</v>
      </c>
      <c r="D337" s="129" t="s">
        <v>496</v>
      </c>
      <c r="E337" s="124" t="s">
        <v>541</v>
      </c>
      <c r="F337" s="177">
        <v>300</v>
      </c>
      <c r="G337" s="129"/>
      <c r="H337" s="132">
        <f>H338</f>
        <v>90.2</v>
      </c>
    </row>
    <row r="338" spans="2:8" ht="12.75">
      <c r="B338" s="130" t="s">
        <v>653</v>
      </c>
      <c r="C338" s="129" t="s">
        <v>474</v>
      </c>
      <c r="D338" s="129" t="s">
        <v>496</v>
      </c>
      <c r="E338" s="124" t="s">
        <v>541</v>
      </c>
      <c r="F338" s="177">
        <v>320</v>
      </c>
      <c r="G338" s="129"/>
      <c r="H338" s="132">
        <f>H339</f>
        <v>90.2</v>
      </c>
    </row>
    <row r="339" spans="2:8" ht="12.75">
      <c r="B339" s="81" t="s">
        <v>530</v>
      </c>
      <c r="C339" s="129" t="s">
        <v>474</v>
      </c>
      <c r="D339" s="129" t="s">
        <v>496</v>
      </c>
      <c r="E339" s="124" t="s">
        <v>541</v>
      </c>
      <c r="F339" s="177">
        <v>320</v>
      </c>
      <c r="G339" s="129">
        <v>2</v>
      </c>
      <c r="H339" s="132">
        <v>90.2</v>
      </c>
    </row>
    <row r="340" spans="2:8" ht="38.25">
      <c r="B340" s="81" t="s">
        <v>332</v>
      </c>
      <c r="C340" s="129" t="s">
        <v>474</v>
      </c>
      <c r="D340" s="129" t="s">
        <v>496</v>
      </c>
      <c r="E340" s="124" t="s">
        <v>107</v>
      </c>
      <c r="F340" s="129"/>
      <c r="G340" s="129"/>
      <c r="H340" s="132">
        <f>H341</f>
        <v>1</v>
      </c>
    </row>
    <row r="341" spans="2:8" ht="25.5">
      <c r="B341" s="81" t="s">
        <v>793</v>
      </c>
      <c r="C341" s="129" t="s">
        <v>474</v>
      </c>
      <c r="D341" s="129" t="s">
        <v>496</v>
      </c>
      <c r="E341" s="124" t="s">
        <v>107</v>
      </c>
      <c r="F341" s="129" t="s">
        <v>794</v>
      </c>
      <c r="G341" s="129"/>
      <c r="H341" s="132">
        <f>H342</f>
        <v>1</v>
      </c>
    </row>
    <row r="342" spans="2:8" ht="12.75">
      <c r="B342" s="81" t="s">
        <v>483</v>
      </c>
      <c r="C342" s="129" t="s">
        <v>474</v>
      </c>
      <c r="D342" s="129" t="s">
        <v>496</v>
      </c>
      <c r="E342" s="124" t="s">
        <v>107</v>
      </c>
      <c r="F342" s="129">
        <v>610</v>
      </c>
      <c r="G342" s="129"/>
      <c r="H342" s="132">
        <f>H343</f>
        <v>1</v>
      </c>
    </row>
    <row r="343" spans="2:8" ht="12.75">
      <c r="B343" s="81" t="s">
        <v>530</v>
      </c>
      <c r="C343" s="129" t="s">
        <v>474</v>
      </c>
      <c r="D343" s="129" t="s">
        <v>496</v>
      </c>
      <c r="E343" s="124" t="s">
        <v>107</v>
      </c>
      <c r="F343" s="129">
        <v>610</v>
      </c>
      <c r="G343" s="129">
        <v>2</v>
      </c>
      <c r="H343" s="132">
        <v>1</v>
      </c>
    </row>
    <row r="344" spans="2:8" ht="38.25">
      <c r="B344" s="81" t="s">
        <v>333</v>
      </c>
      <c r="C344" s="129" t="s">
        <v>474</v>
      </c>
      <c r="D344" s="129" t="s">
        <v>496</v>
      </c>
      <c r="E344" s="124" t="s">
        <v>108</v>
      </c>
      <c r="F344" s="129"/>
      <c r="G344" s="129"/>
      <c r="H344" s="132">
        <f>H345</f>
        <v>24.7</v>
      </c>
    </row>
    <row r="345" spans="2:8" ht="25.5">
      <c r="B345" s="81" t="s">
        <v>793</v>
      </c>
      <c r="C345" s="129" t="s">
        <v>474</v>
      </c>
      <c r="D345" s="129" t="s">
        <v>496</v>
      </c>
      <c r="E345" s="124" t="s">
        <v>108</v>
      </c>
      <c r="F345" s="129" t="s">
        <v>794</v>
      </c>
      <c r="G345" s="129"/>
      <c r="H345" s="132">
        <f>H346</f>
        <v>24.7</v>
      </c>
    </row>
    <row r="346" spans="2:8" ht="12.75">
      <c r="B346" s="81" t="s">
        <v>483</v>
      </c>
      <c r="C346" s="129" t="s">
        <v>474</v>
      </c>
      <c r="D346" s="129" t="s">
        <v>496</v>
      </c>
      <c r="E346" s="124" t="s">
        <v>108</v>
      </c>
      <c r="F346" s="129">
        <v>610</v>
      </c>
      <c r="G346" s="129"/>
      <c r="H346" s="132">
        <f>H347</f>
        <v>24.7</v>
      </c>
    </row>
    <row r="347" spans="2:8" ht="12.75">
      <c r="B347" s="81" t="s">
        <v>530</v>
      </c>
      <c r="C347" s="129" t="s">
        <v>474</v>
      </c>
      <c r="D347" s="129" t="s">
        <v>496</v>
      </c>
      <c r="E347" s="124" t="s">
        <v>108</v>
      </c>
      <c r="F347" s="129">
        <v>610</v>
      </c>
      <c r="G347" s="129">
        <v>2</v>
      </c>
      <c r="H347" s="132">
        <v>24.7</v>
      </c>
    </row>
    <row r="348" spans="2:8" ht="25.5">
      <c r="B348" s="130" t="s">
        <v>554</v>
      </c>
      <c r="C348" s="129" t="s">
        <v>474</v>
      </c>
      <c r="D348" s="129" t="s">
        <v>496</v>
      </c>
      <c r="E348" s="124" t="s">
        <v>553</v>
      </c>
      <c r="F348" s="129"/>
      <c r="G348" s="129"/>
      <c r="H348" s="132">
        <f>H349+H370+H383</f>
        <v>151</v>
      </c>
    </row>
    <row r="349" spans="2:8" ht="25.5">
      <c r="B349" s="130" t="s">
        <v>556</v>
      </c>
      <c r="C349" s="129" t="s">
        <v>474</v>
      </c>
      <c r="D349" s="129" t="s">
        <v>496</v>
      </c>
      <c r="E349" s="124" t="s">
        <v>555</v>
      </c>
      <c r="F349" s="129"/>
      <c r="G349" s="129"/>
      <c r="H349" s="132">
        <f>H350+H354+H358+H362+H366</f>
        <v>63</v>
      </c>
    </row>
    <row r="350" spans="2:8" ht="51">
      <c r="B350" s="130" t="s">
        <v>354</v>
      </c>
      <c r="C350" s="129" t="s">
        <v>474</v>
      </c>
      <c r="D350" s="129" t="s">
        <v>496</v>
      </c>
      <c r="E350" s="124" t="s">
        <v>336</v>
      </c>
      <c r="F350" s="129"/>
      <c r="G350" s="129"/>
      <c r="H350" s="132">
        <f>H351</f>
        <v>18</v>
      </c>
    </row>
    <row r="351" spans="2:8" ht="12.75">
      <c r="B351" s="130" t="s">
        <v>753</v>
      </c>
      <c r="C351" s="129" t="s">
        <v>474</v>
      </c>
      <c r="D351" s="129" t="s">
        <v>496</v>
      </c>
      <c r="E351" s="124" t="s">
        <v>336</v>
      </c>
      <c r="F351" s="129" t="s">
        <v>536</v>
      </c>
      <c r="G351" s="129"/>
      <c r="H351" s="132">
        <f>H352</f>
        <v>18</v>
      </c>
    </row>
    <row r="352" spans="2:8" ht="12.75">
      <c r="B352" s="130" t="s">
        <v>537</v>
      </c>
      <c r="C352" s="129" t="s">
        <v>474</v>
      </c>
      <c r="D352" s="129" t="s">
        <v>496</v>
      </c>
      <c r="E352" s="124" t="s">
        <v>336</v>
      </c>
      <c r="F352" s="129" t="s">
        <v>538</v>
      </c>
      <c r="G352" s="129"/>
      <c r="H352" s="132">
        <f>H353</f>
        <v>18</v>
      </c>
    </row>
    <row r="353" spans="2:8" ht="12.75">
      <c r="B353" s="81" t="s">
        <v>530</v>
      </c>
      <c r="C353" s="129" t="s">
        <v>474</v>
      </c>
      <c r="D353" s="129" t="s">
        <v>496</v>
      </c>
      <c r="E353" s="124" t="s">
        <v>336</v>
      </c>
      <c r="F353" s="129" t="s">
        <v>538</v>
      </c>
      <c r="G353" s="129">
        <v>2</v>
      </c>
      <c r="H353" s="132">
        <v>18</v>
      </c>
    </row>
    <row r="354" spans="2:8" ht="63.75">
      <c r="B354" s="254" t="s">
        <v>862</v>
      </c>
      <c r="C354" s="129" t="s">
        <v>474</v>
      </c>
      <c r="D354" s="129" t="s">
        <v>496</v>
      </c>
      <c r="E354" s="124" t="s">
        <v>338</v>
      </c>
      <c r="F354" s="129"/>
      <c r="G354" s="129"/>
      <c r="H354" s="132">
        <f>H355</f>
        <v>2</v>
      </c>
    </row>
    <row r="355" spans="2:8" ht="12.75">
      <c r="B355" s="130" t="s">
        <v>753</v>
      </c>
      <c r="C355" s="129" t="s">
        <v>474</v>
      </c>
      <c r="D355" s="129" t="s">
        <v>496</v>
      </c>
      <c r="E355" s="124" t="s">
        <v>338</v>
      </c>
      <c r="F355" s="129" t="s">
        <v>536</v>
      </c>
      <c r="G355" s="129"/>
      <c r="H355" s="132">
        <f>H356</f>
        <v>2</v>
      </c>
    </row>
    <row r="356" spans="2:8" ht="12.75">
      <c r="B356" s="130" t="s">
        <v>537</v>
      </c>
      <c r="C356" s="129" t="s">
        <v>474</v>
      </c>
      <c r="D356" s="129" t="s">
        <v>496</v>
      </c>
      <c r="E356" s="124" t="s">
        <v>338</v>
      </c>
      <c r="F356" s="129" t="s">
        <v>538</v>
      </c>
      <c r="G356" s="129"/>
      <c r="H356" s="132">
        <f>H357</f>
        <v>2</v>
      </c>
    </row>
    <row r="357" spans="2:8" ht="12.75">
      <c r="B357" s="81" t="s">
        <v>530</v>
      </c>
      <c r="C357" s="129" t="s">
        <v>474</v>
      </c>
      <c r="D357" s="129" t="s">
        <v>496</v>
      </c>
      <c r="E357" s="124" t="s">
        <v>338</v>
      </c>
      <c r="F357" s="129" t="s">
        <v>538</v>
      </c>
      <c r="G357" s="129">
        <v>2</v>
      </c>
      <c r="H357" s="132">
        <v>2</v>
      </c>
    </row>
    <row r="358" spans="2:8" ht="51">
      <c r="B358" s="254" t="s">
        <v>357</v>
      </c>
      <c r="C358" s="129" t="s">
        <v>474</v>
      </c>
      <c r="D358" s="129" t="s">
        <v>496</v>
      </c>
      <c r="E358" s="124" t="s">
        <v>339</v>
      </c>
      <c r="F358" s="129"/>
      <c r="G358" s="129"/>
      <c r="H358" s="132">
        <f>H359</f>
        <v>29</v>
      </c>
    </row>
    <row r="359" spans="2:8" ht="12.75">
      <c r="B359" s="130" t="s">
        <v>753</v>
      </c>
      <c r="C359" s="129" t="s">
        <v>474</v>
      </c>
      <c r="D359" s="129" t="s">
        <v>496</v>
      </c>
      <c r="E359" s="124" t="s">
        <v>339</v>
      </c>
      <c r="F359" s="129" t="s">
        <v>536</v>
      </c>
      <c r="G359" s="129"/>
      <c r="H359" s="132">
        <f>H360</f>
        <v>29</v>
      </c>
    </row>
    <row r="360" spans="2:8" ht="12.75">
      <c r="B360" s="130" t="s">
        <v>537</v>
      </c>
      <c r="C360" s="129" t="s">
        <v>474</v>
      </c>
      <c r="D360" s="129" t="s">
        <v>496</v>
      </c>
      <c r="E360" s="124" t="s">
        <v>339</v>
      </c>
      <c r="F360" s="129" t="s">
        <v>538</v>
      </c>
      <c r="G360" s="129"/>
      <c r="H360" s="132">
        <f>H361</f>
        <v>29</v>
      </c>
    </row>
    <row r="361" spans="2:8" ht="12.75">
      <c r="B361" s="81" t="s">
        <v>530</v>
      </c>
      <c r="C361" s="129" t="s">
        <v>474</v>
      </c>
      <c r="D361" s="129" t="s">
        <v>496</v>
      </c>
      <c r="E361" s="124" t="s">
        <v>339</v>
      </c>
      <c r="F361" s="129" t="s">
        <v>538</v>
      </c>
      <c r="G361" s="129">
        <v>2</v>
      </c>
      <c r="H361" s="132">
        <v>29</v>
      </c>
    </row>
    <row r="362" spans="2:8" ht="51">
      <c r="B362" s="254" t="s">
        <v>358</v>
      </c>
      <c r="C362" s="129" t="s">
        <v>474</v>
      </c>
      <c r="D362" s="129" t="s">
        <v>496</v>
      </c>
      <c r="E362" s="124" t="s">
        <v>340</v>
      </c>
      <c r="F362" s="129"/>
      <c r="G362" s="129"/>
      <c r="H362" s="132">
        <f>H363</f>
        <v>9</v>
      </c>
    </row>
    <row r="363" spans="2:8" ht="12.75">
      <c r="B363" s="130" t="s">
        <v>753</v>
      </c>
      <c r="C363" s="129" t="s">
        <v>474</v>
      </c>
      <c r="D363" s="129" t="s">
        <v>496</v>
      </c>
      <c r="E363" s="124" t="s">
        <v>340</v>
      </c>
      <c r="F363" s="129" t="s">
        <v>536</v>
      </c>
      <c r="G363" s="129"/>
      <c r="H363" s="132">
        <f>H364</f>
        <v>9</v>
      </c>
    </row>
    <row r="364" spans="2:8" ht="12.75">
      <c r="B364" s="130" t="s">
        <v>537</v>
      </c>
      <c r="C364" s="129" t="s">
        <v>474</v>
      </c>
      <c r="D364" s="129" t="s">
        <v>496</v>
      </c>
      <c r="E364" s="124" t="s">
        <v>340</v>
      </c>
      <c r="F364" s="129" t="s">
        <v>538</v>
      </c>
      <c r="G364" s="129"/>
      <c r="H364" s="132">
        <f>H365</f>
        <v>9</v>
      </c>
    </row>
    <row r="365" spans="2:8" ht="12.75">
      <c r="B365" s="81" t="s">
        <v>530</v>
      </c>
      <c r="C365" s="129" t="s">
        <v>474</v>
      </c>
      <c r="D365" s="129" t="s">
        <v>496</v>
      </c>
      <c r="E365" s="124" t="s">
        <v>340</v>
      </c>
      <c r="F365" s="129" t="s">
        <v>538</v>
      </c>
      <c r="G365" s="129">
        <v>2</v>
      </c>
      <c r="H365" s="132">
        <v>9</v>
      </c>
    </row>
    <row r="366" spans="2:8" ht="51">
      <c r="B366" s="254" t="s">
        <v>359</v>
      </c>
      <c r="C366" s="129" t="s">
        <v>474</v>
      </c>
      <c r="D366" s="129" t="s">
        <v>496</v>
      </c>
      <c r="E366" s="124" t="s">
        <v>341</v>
      </c>
      <c r="F366" s="129"/>
      <c r="G366" s="129"/>
      <c r="H366" s="132">
        <f>H367</f>
        <v>5</v>
      </c>
    </row>
    <row r="367" spans="2:8" ht="12.75">
      <c r="B367" s="130" t="s">
        <v>753</v>
      </c>
      <c r="C367" s="129" t="s">
        <v>474</v>
      </c>
      <c r="D367" s="129" t="s">
        <v>496</v>
      </c>
      <c r="E367" s="124" t="s">
        <v>341</v>
      </c>
      <c r="F367" s="129" t="s">
        <v>536</v>
      </c>
      <c r="G367" s="129"/>
      <c r="H367" s="132">
        <f>H368</f>
        <v>5</v>
      </c>
    </row>
    <row r="368" spans="2:8" ht="12.75">
      <c r="B368" s="130" t="s">
        <v>537</v>
      </c>
      <c r="C368" s="129" t="s">
        <v>474</v>
      </c>
      <c r="D368" s="129" t="s">
        <v>496</v>
      </c>
      <c r="E368" s="124" t="s">
        <v>341</v>
      </c>
      <c r="F368" s="129" t="s">
        <v>538</v>
      </c>
      <c r="G368" s="129"/>
      <c r="H368" s="132">
        <f>H369</f>
        <v>5</v>
      </c>
    </row>
    <row r="369" spans="2:8" ht="12.75">
      <c r="B369" s="81" t="s">
        <v>530</v>
      </c>
      <c r="C369" s="129" t="s">
        <v>474</v>
      </c>
      <c r="D369" s="129" t="s">
        <v>496</v>
      </c>
      <c r="E369" s="124" t="s">
        <v>341</v>
      </c>
      <c r="F369" s="129" t="s">
        <v>538</v>
      </c>
      <c r="G369" s="129">
        <v>2</v>
      </c>
      <c r="H369" s="132">
        <v>5</v>
      </c>
    </row>
    <row r="370" spans="2:8" ht="38.25">
      <c r="B370" s="81" t="s">
        <v>560</v>
      </c>
      <c r="C370" s="129" t="s">
        <v>474</v>
      </c>
      <c r="D370" s="129" t="s">
        <v>496</v>
      </c>
      <c r="E370" s="124" t="s">
        <v>559</v>
      </c>
      <c r="F370" s="129"/>
      <c r="G370" s="129"/>
      <c r="H370" s="132">
        <f>H371+H375+H379</f>
        <v>73</v>
      </c>
    </row>
    <row r="371" spans="2:8" ht="63.75">
      <c r="B371" s="81" t="s">
        <v>361</v>
      </c>
      <c r="C371" s="129" t="s">
        <v>474</v>
      </c>
      <c r="D371" s="129" t="s">
        <v>496</v>
      </c>
      <c r="E371" s="124" t="s">
        <v>343</v>
      </c>
      <c r="F371" s="129"/>
      <c r="G371" s="129"/>
      <c r="H371" s="132">
        <f>H372</f>
        <v>13</v>
      </c>
    </row>
    <row r="372" spans="2:8" ht="12.75">
      <c r="B372" s="130" t="s">
        <v>753</v>
      </c>
      <c r="C372" s="129" t="s">
        <v>474</v>
      </c>
      <c r="D372" s="129" t="s">
        <v>496</v>
      </c>
      <c r="E372" s="124" t="s">
        <v>343</v>
      </c>
      <c r="F372" s="129" t="s">
        <v>536</v>
      </c>
      <c r="G372" s="129"/>
      <c r="H372" s="132">
        <f>H373</f>
        <v>13</v>
      </c>
    </row>
    <row r="373" spans="2:8" ht="12.75">
      <c r="B373" s="130" t="s">
        <v>537</v>
      </c>
      <c r="C373" s="129" t="s">
        <v>474</v>
      </c>
      <c r="D373" s="129" t="s">
        <v>496</v>
      </c>
      <c r="E373" s="124" t="s">
        <v>343</v>
      </c>
      <c r="F373" s="129" t="s">
        <v>538</v>
      </c>
      <c r="G373" s="129"/>
      <c r="H373" s="132">
        <f>H374</f>
        <v>13</v>
      </c>
    </row>
    <row r="374" spans="2:8" ht="12.75">
      <c r="B374" s="81" t="s">
        <v>530</v>
      </c>
      <c r="C374" s="129" t="s">
        <v>474</v>
      </c>
      <c r="D374" s="129" t="s">
        <v>496</v>
      </c>
      <c r="E374" s="124" t="s">
        <v>343</v>
      </c>
      <c r="F374" s="129" t="s">
        <v>538</v>
      </c>
      <c r="G374" s="129">
        <v>2</v>
      </c>
      <c r="H374" s="132">
        <v>13</v>
      </c>
    </row>
    <row r="375" spans="2:8" ht="63.75">
      <c r="B375" s="81" t="s">
        <v>362</v>
      </c>
      <c r="C375" s="129" t="s">
        <v>474</v>
      </c>
      <c r="D375" s="129" t="s">
        <v>496</v>
      </c>
      <c r="E375" s="124" t="s">
        <v>344</v>
      </c>
      <c r="F375" s="129"/>
      <c r="G375" s="129"/>
      <c r="H375" s="132">
        <f>H376</f>
        <v>5</v>
      </c>
    </row>
    <row r="376" spans="2:8" ht="12.75">
      <c r="B376" s="130" t="s">
        <v>753</v>
      </c>
      <c r="C376" s="129" t="s">
        <v>474</v>
      </c>
      <c r="D376" s="129" t="s">
        <v>496</v>
      </c>
      <c r="E376" s="124" t="s">
        <v>344</v>
      </c>
      <c r="F376" s="129" t="s">
        <v>536</v>
      </c>
      <c r="G376" s="129"/>
      <c r="H376" s="132">
        <f>H377</f>
        <v>5</v>
      </c>
    </row>
    <row r="377" spans="2:8" ht="12.75">
      <c r="B377" s="130" t="s">
        <v>537</v>
      </c>
      <c r="C377" s="129" t="s">
        <v>474</v>
      </c>
      <c r="D377" s="129" t="s">
        <v>496</v>
      </c>
      <c r="E377" s="124" t="s">
        <v>344</v>
      </c>
      <c r="F377" s="129" t="s">
        <v>538</v>
      </c>
      <c r="G377" s="129"/>
      <c r="H377" s="132">
        <f>H378</f>
        <v>5</v>
      </c>
    </row>
    <row r="378" spans="2:8" ht="12.75">
      <c r="B378" s="81" t="s">
        <v>530</v>
      </c>
      <c r="C378" s="129" t="s">
        <v>474</v>
      </c>
      <c r="D378" s="129" t="s">
        <v>496</v>
      </c>
      <c r="E378" s="124" t="s">
        <v>344</v>
      </c>
      <c r="F378" s="129" t="s">
        <v>538</v>
      </c>
      <c r="G378" s="129">
        <v>2</v>
      </c>
      <c r="H378" s="132">
        <v>5</v>
      </c>
    </row>
    <row r="379" spans="2:8" ht="51">
      <c r="B379" s="81" t="s">
        <v>363</v>
      </c>
      <c r="C379" s="129" t="s">
        <v>474</v>
      </c>
      <c r="D379" s="129" t="s">
        <v>496</v>
      </c>
      <c r="E379" s="124" t="s">
        <v>345</v>
      </c>
      <c r="F379" s="129"/>
      <c r="G379" s="129"/>
      <c r="H379" s="132">
        <f>H380</f>
        <v>55</v>
      </c>
    </row>
    <row r="380" spans="2:8" ht="12.75">
      <c r="B380" s="130" t="s">
        <v>753</v>
      </c>
      <c r="C380" s="129" t="s">
        <v>474</v>
      </c>
      <c r="D380" s="129" t="s">
        <v>496</v>
      </c>
      <c r="E380" s="124" t="s">
        <v>345</v>
      </c>
      <c r="F380" s="129" t="s">
        <v>536</v>
      </c>
      <c r="G380" s="129"/>
      <c r="H380" s="132">
        <f>H381</f>
        <v>55</v>
      </c>
    </row>
    <row r="381" spans="2:8" ht="12.75">
      <c r="B381" s="130" t="s">
        <v>537</v>
      </c>
      <c r="C381" s="129" t="s">
        <v>474</v>
      </c>
      <c r="D381" s="129" t="s">
        <v>496</v>
      </c>
      <c r="E381" s="124" t="s">
        <v>345</v>
      </c>
      <c r="F381" s="129" t="s">
        <v>538</v>
      </c>
      <c r="G381" s="129"/>
      <c r="H381" s="132">
        <f>H382</f>
        <v>55</v>
      </c>
    </row>
    <row r="382" spans="2:8" ht="12.75">
      <c r="B382" s="81" t="s">
        <v>530</v>
      </c>
      <c r="C382" s="129" t="s">
        <v>474</v>
      </c>
      <c r="D382" s="129" t="s">
        <v>496</v>
      </c>
      <c r="E382" s="124" t="s">
        <v>345</v>
      </c>
      <c r="F382" s="129" t="s">
        <v>538</v>
      </c>
      <c r="G382" s="129">
        <v>2</v>
      </c>
      <c r="H382" s="132">
        <v>55</v>
      </c>
    </row>
    <row r="383" spans="2:8" ht="38.25">
      <c r="B383" s="81" t="s">
        <v>562</v>
      </c>
      <c r="C383" s="129" t="s">
        <v>474</v>
      </c>
      <c r="D383" s="129" t="s">
        <v>496</v>
      </c>
      <c r="E383" s="124" t="s">
        <v>561</v>
      </c>
      <c r="F383" s="129"/>
      <c r="G383" s="129"/>
      <c r="H383" s="132">
        <f>H384+H388+H392+H396+H400</f>
        <v>15</v>
      </c>
    </row>
    <row r="384" spans="2:8" ht="76.5">
      <c r="B384" s="81" t="s">
        <v>364</v>
      </c>
      <c r="C384" s="129" t="s">
        <v>474</v>
      </c>
      <c r="D384" s="129" t="s">
        <v>496</v>
      </c>
      <c r="E384" s="124" t="s">
        <v>346</v>
      </c>
      <c r="F384" s="129"/>
      <c r="G384" s="129"/>
      <c r="H384" s="132">
        <f>H385</f>
        <v>3</v>
      </c>
    </row>
    <row r="385" spans="2:8" ht="12.75">
      <c r="B385" s="130" t="s">
        <v>753</v>
      </c>
      <c r="C385" s="129" t="s">
        <v>474</v>
      </c>
      <c r="D385" s="129" t="s">
        <v>496</v>
      </c>
      <c r="E385" s="124" t="s">
        <v>346</v>
      </c>
      <c r="F385" s="129" t="s">
        <v>536</v>
      </c>
      <c r="G385" s="129"/>
      <c r="H385" s="132">
        <f>H386</f>
        <v>3</v>
      </c>
    </row>
    <row r="386" spans="2:8" ht="12.75">
      <c r="B386" s="130" t="s">
        <v>537</v>
      </c>
      <c r="C386" s="129" t="s">
        <v>474</v>
      </c>
      <c r="D386" s="129" t="s">
        <v>496</v>
      </c>
      <c r="E386" s="124" t="s">
        <v>346</v>
      </c>
      <c r="F386" s="129" t="s">
        <v>538</v>
      </c>
      <c r="G386" s="129"/>
      <c r="H386" s="132">
        <f>H387</f>
        <v>3</v>
      </c>
    </row>
    <row r="387" spans="2:8" ht="12.75">
      <c r="B387" s="81" t="s">
        <v>530</v>
      </c>
      <c r="C387" s="129" t="s">
        <v>474</v>
      </c>
      <c r="D387" s="129" t="s">
        <v>496</v>
      </c>
      <c r="E387" s="124" t="s">
        <v>346</v>
      </c>
      <c r="F387" s="129" t="s">
        <v>538</v>
      </c>
      <c r="G387" s="129">
        <v>2</v>
      </c>
      <c r="H387" s="132">
        <v>3</v>
      </c>
    </row>
    <row r="388" spans="2:8" ht="76.5">
      <c r="B388" s="81" t="s">
        <v>365</v>
      </c>
      <c r="C388" s="129" t="s">
        <v>474</v>
      </c>
      <c r="D388" s="129" t="s">
        <v>496</v>
      </c>
      <c r="E388" s="124" t="s">
        <v>347</v>
      </c>
      <c r="F388" s="129"/>
      <c r="G388" s="129"/>
      <c r="H388" s="132">
        <f>H389</f>
        <v>5</v>
      </c>
    </row>
    <row r="389" spans="2:8" ht="12.75">
      <c r="B389" s="130" t="s">
        <v>753</v>
      </c>
      <c r="C389" s="129" t="s">
        <v>474</v>
      </c>
      <c r="D389" s="129" t="s">
        <v>496</v>
      </c>
      <c r="E389" s="124" t="s">
        <v>347</v>
      </c>
      <c r="F389" s="129" t="s">
        <v>536</v>
      </c>
      <c r="G389" s="129"/>
      <c r="H389" s="132">
        <f>H390</f>
        <v>5</v>
      </c>
    </row>
    <row r="390" spans="2:8" ht="12.75">
      <c r="B390" s="130" t="s">
        <v>537</v>
      </c>
      <c r="C390" s="129" t="s">
        <v>474</v>
      </c>
      <c r="D390" s="129" t="s">
        <v>496</v>
      </c>
      <c r="E390" s="124" t="s">
        <v>347</v>
      </c>
      <c r="F390" s="129" t="s">
        <v>538</v>
      </c>
      <c r="G390" s="129"/>
      <c r="H390" s="132">
        <f>H391</f>
        <v>5</v>
      </c>
    </row>
    <row r="391" spans="2:8" ht="12.75">
      <c r="B391" s="81" t="s">
        <v>530</v>
      </c>
      <c r="C391" s="129" t="s">
        <v>474</v>
      </c>
      <c r="D391" s="129" t="s">
        <v>496</v>
      </c>
      <c r="E391" s="124" t="s">
        <v>347</v>
      </c>
      <c r="F391" s="129" t="s">
        <v>538</v>
      </c>
      <c r="G391" s="129">
        <v>2</v>
      </c>
      <c r="H391" s="132">
        <v>5</v>
      </c>
    </row>
    <row r="392" spans="2:8" ht="63.75">
      <c r="B392" s="81" t="s">
        <v>366</v>
      </c>
      <c r="C392" s="129" t="s">
        <v>474</v>
      </c>
      <c r="D392" s="129" t="s">
        <v>496</v>
      </c>
      <c r="E392" s="124" t="s">
        <v>348</v>
      </c>
      <c r="F392" s="129"/>
      <c r="G392" s="129"/>
      <c r="H392" s="132">
        <f>H393</f>
        <v>2</v>
      </c>
    </row>
    <row r="393" spans="2:8" ht="12.75">
      <c r="B393" s="130" t="s">
        <v>753</v>
      </c>
      <c r="C393" s="129" t="s">
        <v>474</v>
      </c>
      <c r="D393" s="129" t="s">
        <v>496</v>
      </c>
      <c r="E393" s="124" t="s">
        <v>348</v>
      </c>
      <c r="F393" s="129" t="s">
        <v>536</v>
      </c>
      <c r="G393" s="129"/>
      <c r="H393" s="132">
        <f>H394</f>
        <v>2</v>
      </c>
    </row>
    <row r="394" spans="2:9" ht="12.75">
      <c r="B394" s="130" t="s">
        <v>537</v>
      </c>
      <c r="C394" s="129" t="s">
        <v>474</v>
      </c>
      <c r="D394" s="129" t="s">
        <v>496</v>
      </c>
      <c r="E394" s="124" t="s">
        <v>348</v>
      </c>
      <c r="F394" s="129" t="s">
        <v>538</v>
      </c>
      <c r="G394" s="129"/>
      <c r="H394" s="194">
        <f>H395</f>
        <v>2</v>
      </c>
      <c r="I394" s="195"/>
    </row>
    <row r="395" spans="2:9" ht="12.75">
      <c r="B395" s="81" t="s">
        <v>530</v>
      </c>
      <c r="C395" s="129" t="s">
        <v>474</v>
      </c>
      <c r="D395" s="129" t="s">
        <v>496</v>
      </c>
      <c r="E395" s="124" t="s">
        <v>348</v>
      </c>
      <c r="F395" s="129" t="s">
        <v>538</v>
      </c>
      <c r="G395" s="129">
        <v>2</v>
      </c>
      <c r="H395" s="194">
        <v>2</v>
      </c>
      <c r="I395" s="195"/>
    </row>
    <row r="396" spans="2:9" ht="51">
      <c r="B396" s="81" t="s">
        <v>487</v>
      </c>
      <c r="C396" s="129" t="s">
        <v>474</v>
      </c>
      <c r="D396" s="129" t="s">
        <v>496</v>
      </c>
      <c r="E396" s="124" t="s">
        <v>349</v>
      </c>
      <c r="F396" s="129"/>
      <c r="G396" s="129"/>
      <c r="H396" s="194">
        <f>H397</f>
        <v>3</v>
      </c>
      <c r="I396" s="195"/>
    </row>
    <row r="397" spans="2:9" ht="12.75">
      <c r="B397" s="130" t="s">
        <v>753</v>
      </c>
      <c r="C397" s="129" t="s">
        <v>474</v>
      </c>
      <c r="D397" s="129" t="s">
        <v>496</v>
      </c>
      <c r="E397" s="124" t="s">
        <v>349</v>
      </c>
      <c r="F397" s="129" t="s">
        <v>536</v>
      </c>
      <c r="G397" s="129"/>
      <c r="H397" s="194">
        <f>H398</f>
        <v>3</v>
      </c>
      <c r="I397" s="195"/>
    </row>
    <row r="398" spans="2:9" ht="12.75">
      <c r="B398" s="130" t="s">
        <v>537</v>
      </c>
      <c r="C398" s="129" t="s">
        <v>474</v>
      </c>
      <c r="D398" s="129" t="s">
        <v>496</v>
      </c>
      <c r="E398" s="124" t="s">
        <v>349</v>
      </c>
      <c r="F398" s="129" t="s">
        <v>538</v>
      </c>
      <c r="G398" s="129"/>
      <c r="H398" s="194">
        <f>H399</f>
        <v>3</v>
      </c>
      <c r="I398" s="195"/>
    </row>
    <row r="399" spans="2:9" ht="12.75">
      <c r="B399" s="81" t="s">
        <v>530</v>
      </c>
      <c r="C399" s="129" t="s">
        <v>474</v>
      </c>
      <c r="D399" s="129" t="s">
        <v>496</v>
      </c>
      <c r="E399" s="124" t="s">
        <v>349</v>
      </c>
      <c r="F399" s="129" t="s">
        <v>538</v>
      </c>
      <c r="G399" s="129">
        <v>2</v>
      </c>
      <c r="H399" s="194">
        <v>3</v>
      </c>
      <c r="I399" s="195"/>
    </row>
    <row r="400" spans="2:8" ht="76.5">
      <c r="B400" s="81" t="s">
        <v>549</v>
      </c>
      <c r="C400" s="129" t="s">
        <v>474</v>
      </c>
      <c r="D400" s="129" t="s">
        <v>496</v>
      </c>
      <c r="E400" s="124" t="s">
        <v>350</v>
      </c>
      <c r="F400" s="129"/>
      <c r="G400" s="129"/>
      <c r="H400" s="132">
        <f>H401</f>
        <v>2</v>
      </c>
    </row>
    <row r="401" spans="2:8" ht="12.75">
      <c r="B401" s="130" t="s">
        <v>753</v>
      </c>
      <c r="C401" s="129" t="s">
        <v>474</v>
      </c>
      <c r="D401" s="129" t="s">
        <v>496</v>
      </c>
      <c r="E401" s="124" t="s">
        <v>350</v>
      </c>
      <c r="F401" s="129" t="s">
        <v>536</v>
      </c>
      <c r="G401" s="129"/>
      <c r="H401" s="132">
        <f>H402</f>
        <v>2</v>
      </c>
    </row>
    <row r="402" spans="2:8" ht="12.75">
      <c r="B402" s="130" t="s">
        <v>537</v>
      </c>
      <c r="C402" s="129" t="s">
        <v>474</v>
      </c>
      <c r="D402" s="129" t="s">
        <v>496</v>
      </c>
      <c r="E402" s="124" t="s">
        <v>350</v>
      </c>
      <c r="F402" s="129" t="s">
        <v>538</v>
      </c>
      <c r="G402" s="129"/>
      <c r="H402" s="132">
        <f>H403</f>
        <v>2</v>
      </c>
    </row>
    <row r="403" spans="2:8" ht="12.75">
      <c r="B403" s="81" t="s">
        <v>530</v>
      </c>
      <c r="C403" s="129" t="s">
        <v>474</v>
      </c>
      <c r="D403" s="129" t="s">
        <v>496</v>
      </c>
      <c r="E403" s="124" t="s">
        <v>350</v>
      </c>
      <c r="F403" s="129" t="s">
        <v>538</v>
      </c>
      <c r="G403" s="129">
        <v>2</v>
      </c>
      <c r="H403" s="132">
        <v>2</v>
      </c>
    </row>
    <row r="404" spans="2:8" ht="25.5">
      <c r="B404" s="81" t="s">
        <v>186</v>
      </c>
      <c r="C404" s="129" t="s">
        <v>474</v>
      </c>
      <c r="D404" s="129" t="s">
        <v>496</v>
      </c>
      <c r="E404" s="124" t="s">
        <v>218</v>
      </c>
      <c r="F404" s="129"/>
      <c r="G404" s="129"/>
      <c r="H404" s="132">
        <f>H405+H410+H419</f>
        <v>9</v>
      </c>
    </row>
    <row r="405" spans="2:8" ht="38.25">
      <c r="B405" s="81" t="s">
        <v>187</v>
      </c>
      <c r="C405" s="129" t="s">
        <v>474</v>
      </c>
      <c r="D405" s="129" t="s">
        <v>496</v>
      </c>
      <c r="E405" s="124" t="s">
        <v>219</v>
      </c>
      <c r="F405" s="129"/>
      <c r="G405" s="129"/>
      <c r="H405" s="132">
        <f>H406</f>
        <v>1</v>
      </c>
    </row>
    <row r="406" spans="2:8" ht="63.75">
      <c r="B406" s="81" t="s">
        <v>210</v>
      </c>
      <c r="C406" s="129" t="s">
        <v>474</v>
      </c>
      <c r="D406" s="129" t="s">
        <v>496</v>
      </c>
      <c r="E406" s="124" t="s">
        <v>211</v>
      </c>
      <c r="F406" s="129"/>
      <c r="G406" s="129"/>
      <c r="H406" s="132">
        <f>H407</f>
        <v>1</v>
      </c>
    </row>
    <row r="407" spans="2:8" ht="12.75">
      <c r="B407" s="130" t="s">
        <v>753</v>
      </c>
      <c r="C407" s="129" t="s">
        <v>474</v>
      </c>
      <c r="D407" s="129" t="s">
        <v>496</v>
      </c>
      <c r="E407" s="124" t="s">
        <v>211</v>
      </c>
      <c r="F407" s="129" t="s">
        <v>536</v>
      </c>
      <c r="G407" s="129"/>
      <c r="H407" s="132">
        <f>H408</f>
        <v>1</v>
      </c>
    </row>
    <row r="408" spans="2:8" ht="12.75">
      <c r="B408" s="130" t="s">
        <v>537</v>
      </c>
      <c r="C408" s="129" t="s">
        <v>474</v>
      </c>
      <c r="D408" s="129" t="s">
        <v>496</v>
      </c>
      <c r="E408" s="124" t="s">
        <v>211</v>
      </c>
      <c r="F408" s="129" t="s">
        <v>538</v>
      </c>
      <c r="G408" s="129"/>
      <c r="H408" s="132">
        <f>H409</f>
        <v>1</v>
      </c>
    </row>
    <row r="409" spans="2:8" ht="12.75">
      <c r="B409" s="81" t="s">
        <v>530</v>
      </c>
      <c r="C409" s="129" t="s">
        <v>474</v>
      </c>
      <c r="D409" s="129" t="s">
        <v>496</v>
      </c>
      <c r="E409" s="124" t="s">
        <v>211</v>
      </c>
      <c r="F409" s="129" t="s">
        <v>538</v>
      </c>
      <c r="G409" s="129">
        <v>2</v>
      </c>
      <c r="H409" s="132">
        <v>1</v>
      </c>
    </row>
    <row r="410" spans="2:8" ht="38.25">
      <c r="B410" s="81" t="s">
        <v>221</v>
      </c>
      <c r="C410" s="129" t="s">
        <v>474</v>
      </c>
      <c r="D410" s="129" t="s">
        <v>496</v>
      </c>
      <c r="E410" s="124" t="s">
        <v>220</v>
      </c>
      <c r="F410" s="129"/>
      <c r="G410" s="129"/>
      <c r="H410" s="132">
        <f>H411+H415</f>
        <v>7.5</v>
      </c>
    </row>
    <row r="411" spans="2:8" ht="51">
      <c r="B411" s="254" t="s">
        <v>684</v>
      </c>
      <c r="C411" s="129" t="s">
        <v>474</v>
      </c>
      <c r="D411" s="129" t="s">
        <v>496</v>
      </c>
      <c r="E411" s="124" t="s">
        <v>212</v>
      </c>
      <c r="F411" s="129"/>
      <c r="G411" s="129"/>
      <c r="H411" s="132">
        <f>H412</f>
        <v>5</v>
      </c>
    </row>
    <row r="412" spans="2:8" ht="12.75">
      <c r="B412" s="130" t="s">
        <v>753</v>
      </c>
      <c r="C412" s="129" t="s">
        <v>474</v>
      </c>
      <c r="D412" s="129" t="s">
        <v>496</v>
      </c>
      <c r="E412" s="124" t="s">
        <v>212</v>
      </c>
      <c r="F412" s="129" t="s">
        <v>536</v>
      </c>
      <c r="G412" s="129"/>
      <c r="H412" s="132">
        <f>H413</f>
        <v>5</v>
      </c>
    </row>
    <row r="413" spans="2:8" ht="12.75">
      <c r="B413" s="130" t="s">
        <v>537</v>
      </c>
      <c r="C413" s="129" t="s">
        <v>474</v>
      </c>
      <c r="D413" s="129" t="s">
        <v>496</v>
      </c>
      <c r="E413" s="124" t="s">
        <v>212</v>
      </c>
      <c r="F413" s="129" t="s">
        <v>538</v>
      </c>
      <c r="G413" s="129"/>
      <c r="H413" s="132">
        <f>H414</f>
        <v>5</v>
      </c>
    </row>
    <row r="414" spans="2:8" ht="12.75">
      <c r="B414" s="81" t="s">
        <v>530</v>
      </c>
      <c r="C414" s="129" t="s">
        <v>474</v>
      </c>
      <c r="D414" s="129" t="s">
        <v>496</v>
      </c>
      <c r="E414" s="124" t="s">
        <v>212</v>
      </c>
      <c r="F414" s="129" t="s">
        <v>538</v>
      </c>
      <c r="G414" s="129">
        <v>2</v>
      </c>
      <c r="H414" s="132">
        <v>5</v>
      </c>
    </row>
    <row r="415" spans="2:8" ht="51">
      <c r="B415" s="81" t="s">
        <v>216</v>
      </c>
      <c r="C415" s="129" t="s">
        <v>474</v>
      </c>
      <c r="D415" s="129" t="s">
        <v>496</v>
      </c>
      <c r="E415" s="124" t="s">
        <v>213</v>
      </c>
      <c r="F415" s="129"/>
      <c r="G415" s="129"/>
      <c r="H415" s="132">
        <f>H416</f>
        <v>2.5</v>
      </c>
    </row>
    <row r="416" spans="2:8" ht="12.75">
      <c r="B416" s="130" t="s">
        <v>753</v>
      </c>
      <c r="C416" s="129" t="s">
        <v>474</v>
      </c>
      <c r="D416" s="129" t="s">
        <v>496</v>
      </c>
      <c r="E416" s="124" t="s">
        <v>213</v>
      </c>
      <c r="F416" s="129" t="s">
        <v>536</v>
      </c>
      <c r="G416" s="129"/>
      <c r="H416" s="132">
        <f>H417</f>
        <v>2.5</v>
      </c>
    </row>
    <row r="417" spans="2:8" ht="12.75">
      <c r="B417" s="130" t="s">
        <v>537</v>
      </c>
      <c r="C417" s="129" t="s">
        <v>474</v>
      </c>
      <c r="D417" s="129" t="s">
        <v>496</v>
      </c>
      <c r="E417" s="124" t="s">
        <v>213</v>
      </c>
      <c r="F417" s="129" t="s">
        <v>538</v>
      </c>
      <c r="G417" s="129"/>
      <c r="H417" s="132">
        <f>H418</f>
        <v>2.5</v>
      </c>
    </row>
    <row r="418" spans="2:8" ht="12.75">
      <c r="B418" s="81" t="s">
        <v>530</v>
      </c>
      <c r="C418" s="129" t="s">
        <v>474</v>
      </c>
      <c r="D418" s="129" t="s">
        <v>496</v>
      </c>
      <c r="E418" s="124" t="s">
        <v>213</v>
      </c>
      <c r="F418" s="129" t="s">
        <v>538</v>
      </c>
      <c r="G418" s="129">
        <v>2</v>
      </c>
      <c r="H418" s="132">
        <v>2.5</v>
      </c>
    </row>
    <row r="419" spans="2:8" ht="38.25">
      <c r="B419" s="81" t="s">
        <v>223</v>
      </c>
      <c r="C419" s="129" t="s">
        <v>474</v>
      </c>
      <c r="D419" s="129" t="s">
        <v>496</v>
      </c>
      <c r="E419" s="124" t="s">
        <v>222</v>
      </c>
      <c r="F419" s="129"/>
      <c r="G419" s="129"/>
      <c r="H419" s="132">
        <f>H420</f>
        <v>0.5</v>
      </c>
    </row>
    <row r="420" spans="2:8" ht="51">
      <c r="B420" s="81" t="s">
        <v>217</v>
      </c>
      <c r="C420" s="129" t="s">
        <v>474</v>
      </c>
      <c r="D420" s="129" t="s">
        <v>496</v>
      </c>
      <c r="E420" s="124" t="s">
        <v>214</v>
      </c>
      <c r="F420" s="129"/>
      <c r="G420" s="129"/>
      <c r="H420" s="132">
        <f>H421</f>
        <v>0.5</v>
      </c>
    </row>
    <row r="421" spans="2:8" ht="12.75">
      <c r="B421" s="130" t="s">
        <v>753</v>
      </c>
      <c r="C421" s="129" t="s">
        <v>474</v>
      </c>
      <c r="D421" s="129" t="s">
        <v>496</v>
      </c>
      <c r="E421" s="124" t="s">
        <v>214</v>
      </c>
      <c r="F421" s="129" t="s">
        <v>536</v>
      </c>
      <c r="G421" s="129"/>
      <c r="H421" s="132">
        <f>H422</f>
        <v>0.5</v>
      </c>
    </row>
    <row r="422" spans="2:8" ht="12.75">
      <c r="B422" s="130" t="s">
        <v>537</v>
      </c>
      <c r="C422" s="129" t="s">
        <v>474</v>
      </c>
      <c r="D422" s="129" t="s">
        <v>496</v>
      </c>
      <c r="E422" s="124" t="s">
        <v>214</v>
      </c>
      <c r="F422" s="129" t="s">
        <v>538</v>
      </c>
      <c r="G422" s="129"/>
      <c r="H422" s="132">
        <f>H423</f>
        <v>0.5</v>
      </c>
    </row>
    <row r="423" spans="2:8" ht="12.75">
      <c r="B423" s="81" t="s">
        <v>530</v>
      </c>
      <c r="C423" s="129" t="s">
        <v>474</v>
      </c>
      <c r="D423" s="129" t="s">
        <v>496</v>
      </c>
      <c r="E423" s="124" t="s">
        <v>214</v>
      </c>
      <c r="F423" s="129" t="s">
        <v>538</v>
      </c>
      <c r="G423" s="129">
        <v>2</v>
      </c>
      <c r="H423" s="132">
        <v>0.5</v>
      </c>
    </row>
    <row r="424" spans="2:8" ht="12.75">
      <c r="B424" s="140" t="s">
        <v>410</v>
      </c>
      <c r="C424" s="129" t="s">
        <v>474</v>
      </c>
      <c r="D424" s="129" t="s">
        <v>497</v>
      </c>
      <c r="E424" s="129"/>
      <c r="F424" s="129"/>
      <c r="G424" s="129"/>
      <c r="H424" s="132">
        <f>H425</f>
        <v>964.6</v>
      </c>
    </row>
    <row r="425" spans="2:8" ht="12.75">
      <c r="B425" s="130" t="s">
        <v>531</v>
      </c>
      <c r="C425" s="129" t="s">
        <v>474</v>
      </c>
      <c r="D425" s="129" t="s">
        <v>497</v>
      </c>
      <c r="E425" s="129" t="s">
        <v>69</v>
      </c>
      <c r="F425" s="129"/>
      <c r="G425" s="129"/>
      <c r="H425" s="132">
        <f>H426</f>
        <v>964.6</v>
      </c>
    </row>
    <row r="426" spans="2:8" ht="38.25">
      <c r="B426" s="81" t="s">
        <v>94</v>
      </c>
      <c r="C426" s="129" t="s">
        <v>474</v>
      </c>
      <c r="D426" s="129" t="s">
        <v>497</v>
      </c>
      <c r="E426" s="124" t="s">
        <v>565</v>
      </c>
      <c r="F426" s="129"/>
      <c r="G426" s="129"/>
      <c r="H426" s="132">
        <f>H427+H430+H433</f>
        <v>964.6</v>
      </c>
    </row>
    <row r="427" spans="2:8" ht="38.25">
      <c r="B427" s="81" t="s">
        <v>532</v>
      </c>
      <c r="C427" s="129" t="s">
        <v>474</v>
      </c>
      <c r="D427" s="129" t="s">
        <v>497</v>
      </c>
      <c r="E427" s="124" t="s">
        <v>565</v>
      </c>
      <c r="F427" s="129" t="s">
        <v>236</v>
      </c>
      <c r="G427" s="129"/>
      <c r="H427" s="132">
        <f>H428</f>
        <v>783.6</v>
      </c>
    </row>
    <row r="428" spans="2:8" ht="12.75">
      <c r="B428" s="81" t="s">
        <v>476</v>
      </c>
      <c r="C428" s="129" t="s">
        <v>474</v>
      </c>
      <c r="D428" s="129" t="s">
        <v>497</v>
      </c>
      <c r="E428" s="124" t="s">
        <v>565</v>
      </c>
      <c r="F428" s="129" t="s">
        <v>533</v>
      </c>
      <c r="G428" s="129"/>
      <c r="H428" s="132">
        <f>H429</f>
        <v>783.6</v>
      </c>
    </row>
    <row r="429" spans="2:8" ht="12.75">
      <c r="B429" s="81" t="s">
        <v>530</v>
      </c>
      <c r="C429" s="129" t="s">
        <v>474</v>
      </c>
      <c r="D429" s="129" t="s">
        <v>497</v>
      </c>
      <c r="E429" s="124" t="s">
        <v>565</v>
      </c>
      <c r="F429" s="129" t="s">
        <v>533</v>
      </c>
      <c r="G429" s="129">
        <v>2</v>
      </c>
      <c r="H429" s="181">
        <v>783.6</v>
      </c>
    </row>
    <row r="430" spans="2:8" ht="12.75">
      <c r="B430" s="130" t="s">
        <v>753</v>
      </c>
      <c r="C430" s="129" t="s">
        <v>474</v>
      </c>
      <c r="D430" s="129" t="s">
        <v>497</v>
      </c>
      <c r="E430" s="124" t="s">
        <v>565</v>
      </c>
      <c r="F430" s="129" t="s">
        <v>536</v>
      </c>
      <c r="G430" s="129"/>
      <c r="H430" s="181">
        <f>H431</f>
        <v>179.5</v>
      </c>
    </row>
    <row r="431" spans="2:8" ht="12.75">
      <c r="B431" s="130" t="s">
        <v>537</v>
      </c>
      <c r="C431" s="129" t="s">
        <v>474</v>
      </c>
      <c r="D431" s="129" t="s">
        <v>497</v>
      </c>
      <c r="E431" s="124" t="s">
        <v>565</v>
      </c>
      <c r="F431" s="129" t="s">
        <v>538</v>
      </c>
      <c r="G431" s="129"/>
      <c r="H431" s="181">
        <f>H432</f>
        <v>179.5</v>
      </c>
    </row>
    <row r="432" spans="2:8" ht="12.75">
      <c r="B432" s="81" t="s">
        <v>530</v>
      </c>
      <c r="C432" s="129" t="s">
        <v>474</v>
      </c>
      <c r="D432" s="129" t="s">
        <v>497</v>
      </c>
      <c r="E432" s="124" t="s">
        <v>565</v>
      </c>
      <c r="F432" s="129" t="s">
        <v>538</v>
      </c>
      <c r="G432" s="129">
        <v>2</v>
      </c>
      <c r="H432" s="181">
        <v>179.5</v>
      </c>
    </row>
    <row r="433" spans="2:8" ht="12.75">
      <c r="B433" s="130" t="s">
        <v>492</v>
      </c>
      <c r="C433" s="129" t="s">
        <v>474</v>
      </c>
      <c r="D433" s="129" t="s">
        <v>497</v>
      </c>
      <c r="E433" s="124" t="s">
        <v>565</v>
      </c>
      <c r="F433" s="129" t="s">
        <v>140</v>
      </c>
      <c r="G433" s="129"/>
      <c r="H433" s="181">
        <f>H434</f>
        <v>1.5</v>
      </c>
    </row>
    <row r="434" spans="2:8" ht="12.75">
      <c r="B434" s="130" t="s">
        <v>493</v>
      </c>
      <c r="C434" s="129" t="s">
        <v>474</v>
      </c>
      <c r="D434" s="129" t="s">
        <v>497</v>
      </c>
      <c r="E434" s="124" t="s">
        <v>565</v>
      </c>
      <c r="F434" s="129" t="s">
        <v>494</v>
      </c>
      <c r="G434" s="129"/>
      <c r="H434" s="181">
        <f>H435</f>
        <v>1.5</v>
      </c>
    </row>
    <row r="435" spans="2:8" ht="12.75">
      <c r="B435" s="81" t="s">
        <v>530</v>
      </c>
      <c r="C435" s="129" t="s">
        <v>474</v>
      </c>
      <c r="D435" s="129" t="s">
        <v>497</v>
      </c>
      <c r="E435" s="124" t="s">
        <v>565</v>
      </c>
      <c r="F435" s="129" t="s">
        <v>494</v>
      </c>
      <c r="G435" s="129">
        <v>2</v>
      </c>
      <c r="H435" s="181">
        <v>1.5</v>
      </c>
    </row>
    <row r="436" spans="2:8" s="173" customFormat="1" ht="12.75">
      <c r="B436" s="69" t="s">
        <v>411</v>
      </c>
      <c r="C436" s="168" t="s">
        <v>498</v>
      </c>
      <c r="D436" s="168"/>
      <c r="E436" s="168"/>
      <c r="F436" s="168"/>
      <c r="G436" s="168"/>
      <c r="H436" s="170">
        <f>H439</f>
        <v>6944.200000000001</v>
      </c>
    </row>
    <row r="437" spans="2:8" s="173" customFormat="1" ht="12.75">
      <c r="B437" s="130" t="s">
        <v>526</v>
      </c>
      <c r="C437" s="135"/>
      <c r="D437" s="135"/>
      <c r="E437" s="135"/>
      <c r="F437" s="135"/>
      <c r="G437" s="135">
        <v>1</v>
      </c>
      <c r="H437" s="132">
        <f>H444+H449+H453</f>
        <v>2400</v>
      </c>
    </row>
    <row r="438" spans="2:8" s="173" customFormat="1" ht="12.75">
      <c r="B438" s="130" t="s">
        <v>530</v>
      </c>
      <c r="C438" s="135"/>
      <c r="D438" s="135"/>
      <c r="E438" s="135"/>
      <c r="F438" s="135"/>
      <c r="G438" s="135">
        <v>2</v>
      </c>
      <c r="H438" s="132">
        <f>H445+H450+H454+H460+H464+H468+H472+H477+H481</f>
        <v>4544.200000000001</v>
      </c>
    </row>
    <row r="439" spans="2:8" ht="12.75">
      <c r="B439" s="81" t="s">
        <v>412</v>
      </c>
      <c r="C439" s="129" t="s">
        <v>498</v>
      </c>
      <c r="D439" s="129" t="s">
        <v>499</v>
      </c>
      <c r="E439" s="129"/>
      <c r="F439" s="129"/>
      <c r="G439" s="129"/>
      <c r="H439" s="132">
        <f>H440+H455</f>
        <v>6944.200000000001</v>
      </c>
    </row>
    <row r="440" spans="2:8" ht="12.75">
      <c r="B440" s="130" t="s">
        <v>531</v>
      </c>
      <c r="C440" s="129" t="s">
        <v>498</v>
      </c>
      <c r="D440" s="129" t="s">
        <v>499</v>
      </c>
      <c r="E440" s="129" t="s">
        <v>69</v>
      </c>
      <c r="F440" s="168"/>
      <c r="G440" s="168"/>
      <c r="H440" s="132">
        <f>H441+H446</f>
        <v>6803.200000000001</v>
      </c>
    </row>
    <row r="441" spans="2:8" ht="25.5">
      <c r="B441" s="81" t="s">
        <v>95</v>
      </c>
      <c r="C441" s="129" t="s">
        <v>498</v>
      </c>
      <c r="D441" s="129" t="s">
        <v>499</v>
      </c>
      <c r="E441" s="124" t="s">
        <v>664</v>
      </c>
      <c r="F441" s="129"/>
      <c r="G441" s="129"/>
      <c r="H441" s="132">
        <f>H442</f>
        <v>2954.6</v>
      </c>
    </row>
    <row r="442" spans="2:8" ht="25.5">
      <c r="B442" s="81" t="s">
        <v>793</v>
      </c>
      <c r="C442" s="129" t="s">
        <v>498</v>
      </c>
      <c r="D442" s="129" t="s">
        <v>499</v>
      </c>
      <c r="E442" s="124" t="s">
        <v>664</v>
      </c>
      <c r="F442" s="129" t="s">
        <v>794</v>
      </c>
      <c r="G442" s="129"/>
      <c r="H442" s="132">
        <f>H443</f>
        <v>2954.6</v>
      </c>
    </row>
    <row r="443" spans="2:8" ht="12.75">
      <c r="B443" s="81" t="s">
        <v>483</v>
      </c>
      <c r="C443" s="129" t="s">
        <v>498</v>
      </c>
      <c r="D443" s="129" t="s">
        <v>499</v>
      </c>
      <c r="E443" s="124" t="s">
        <v>664</v>
      </c>
      <c r="F443" s="129">
        <v>610</v>
      </c>
      <c r="G443" s="129"/>
      <c r="H443" s="132">
        <f>H444+H445</f>
        <v>2954.6</v>
      </c>
    </row>
    <row r="444" spans="2:8" ht="12.75">
      <c r="B444" s="130" t="s">
        <v>526</v>
      </c>
      <c r="C444" s="129" t="s">
        <v>498</v>
      </c>
      <c r="D444" s="129" t="s">
        <v>499</v>
      </c>
      <c r="E444" s="124" t="s">
        <v>664</v>
      </c>
      <c r="F444" s="129">
        <v>610</v>
      </c>
      <c r="G444" s="129" t="s">
        <v>519</v>
      </c>
      <c r="H444" s="132">
        <v>750</v>
      </c>
    </row>
    <row r="445" spans="2:8" ht="12.75">
      <c r="B445" s="81" t="s">
        <v>530</v>
      </c>
      <c r="C445" s="129" t="s">
        <v>498</v>
      </c>
      <c r="D445" s="129" t="s">
        <v>499</v>
      </c>
      <c r="E445" s="124" t="s">
        <v>664</v>
      </c>
      <c r="F445" s="129">
        <v>610</v>
      </c>
      <c r="G445" s="129">
        <v>2</v>
      </c>
      <c r="H445" s="132">
        <v>2204.6</v>
      </c>
    </row>
    <row r="446" spans="2:8" ht="12.75">
      <c r="B446" s="81" t="s">
        <v>96</v>
      </c>
      <c r="C446" s="129" t="s">
        <v>498</v>
      </c>
      <c r="D446" s="129" t="s">
        <v>499</v>
      </c>
      <c r="E446" s="124" t="s">
        <v>626</v>
      </c>
      <c r="F446" s="129"/>
      <c r="G446" s="129"/>
      <c r="H446" s="181">
        <f>H447+H451</f>
        <v>3848.6000000000004</v>
      </c>
    </row>
    <row r="447" spans="2:8" ht="38.25">
      <c r="B447" s="81" t="s">
        <v>532</v>
      </c>
      <c r="C447" s="129" t="s">
        <v>498</v>
      </c>
      <c r="D447" s="129" t="s">
        <v>499</v>
      </c>
      <c r="E447" s="124" t="s">
        <v>626</v>
      </c>
      <c r="F447" s="129" t="s">
        <v>236</v>
      </c>
      <c r="G447" s="129"/>
      <c r="H447" s="181">
        <f>H448</f>
        <v>2808.8</v>
      </c>
    </row>
    <row r="448" spans="2:8" ht="12.75">
      <c r="B448" s="81" t="s">
        <v>476</v>
      </c>
      <c r="C448" s="129" t="s">
        <v>498</v>
      </c>
      <c r="D448" s="129" t="s">
        <v>499</v>
      </c>
      <c r="E448" s="124" t="s">
        <v>626</v>
      </c>
      <c r="F448" s="129" t="s">
        <v>533</v>
      </c>
      <c r="G448" s="129"/>
      <c r="H448" s="181">
        <f>H449+H450</f>
        <v>2808.8</v>
      </c>
    </row>
    <row r="449" spans="2:8" ht="12.75">
      <c r="B449" s="130" t="s">
        <v>526</v>
      </c>
      <c r="C449" s="129" t="s">
        <v>498</v>
      </c>
      <c r="D449" s="129" t="s">
        <v>499</v>
      </c>
      <c r="E449" s="124" t="s">
        <v>626</v>
      </c>
      <c r="F449" s="129" t="s">
        <v>533</v>
      </c>
      <c r="G449" s="129" t="s">
        <v>519</v>
      </c>
      <c r="H449" s="181">
        <v>659.3</v>
      </c>
    </row>
    <row r="450" spans="2:8" ht="12.75">
      <c r="B450" s="81" t="s">
        <v>530</v>
      </c>
      <c r="C450" s="129" t="s">
        <v>498</v>
      </c>
      <c r="D450" s="129" t="s">
        <v>499</v>
      </c>
      <c r="E450" s="124" t="s">
        <v>626</v>
      </c>
      <c r="F450" s="129" t="s">
        <v>533</v>
      </c>
      <c r="G450" s="129">
        <v>2</v>
      </c>
      <c r="H450" s="181">
        <v>2149.5</v>
      </c>
    </row>
    <row r="451" spans="2:8" ht="12.75">
      <c r="B451" s="130" t="s">
        <v>753</v>
      </c>
      <c r="C451" s="129" t="s">
        <v>498</v>
      </c>
      <c r="D451" s="129" t="s">
        <v>499</v>
      </c>
      <c r="E451" s="124" t="s">
        <v>626</v>
      </c>
      <c r="F451" s="129" t="s">
        <v>536</v>
      </c>
      <c r="G451" s="129"/>
      <c r="H451" s="181">
        <f>H452</f>
        <v>1039.8</v>
      </c>
    </row>
    <row r="452" spans="2:8" ht="12.75">
      <c r="B452" s="130" t="s">
        <v>537</v>
      </c>
      <c r="C452" s="129" t="s">
        <v>498</v>
      </c>
      <c r="D452" s="129" t="s">
        <v>499</v>
      </c>
      <c r="E452" s="124" t="s">
        <v>626</v>
      </c>
      <c r="F452" s="129" t="s">
        <v>538</v>
      </c>
      <c r="G452" s="129"/>
      <c r="H452" s="181">
        <f>H453+H454</f>
        <v>1039.8</v>
      </c>
    </row>
    <row r="453" spans="2:10" ht="12.75">
      <c r="B453" s="130" t="s">
        <v>526</v>
      </c>
      <c r="C453" s="129" t="s">
        <v>498</v>
      </c>
      <c r="D453" s="129" t="s">
        <v>499</v>
      </c>
      <c r="E453" s="124" t="s">
        <v>626</v>
      </c>
      <c r="F453" s="129" t="s">
        <v>538</v>
      </c>
      <c r="G453" s="129" t="s">
        <v>519</v>
      </c>
      <c r="H453" s="181">
        <v>990.7</v>
      </c>
      <c r="J453" s="171"/>
    </row>
    <row r="454" spans="2:8" ht="12.75">
      <c r="B454" s="81" t="s">
        <v>530</v>
      </c>
      <c r="C454" s="129" t="s">
        <v>498</v>
      </c>
      <c r="D454" s="129" t="s">
        <v>499</v>
      </c>
      <c r="E454" s="124" t="s">
        <v>626</v>
      </c>
      <c r="F454" s="129" t="s">
        <v>538</v>
      </c>
      <c r="G454" s="129">
        <v>2</v>
      </c>
      <c r="H454" s="181">
        <v>49.1</v>
      </c>
    </row>
    <row r="455" spans="2:8" ht="25.5">
      <c r="B455" s="175" t="s">
        <v>648</v>
      </c>
      <c r="C455" s="129" t="s">
        <v>498</v>
      </c>
      <c r="D455" s="129" t="s">
        <v>499</v>
      </c>
      <c r="E455" s="124" t="s">
        <v>26</v>
      </c>
      <c r="F455" s="135"/>
      <c r="G455" s="129"/>
      <c r="H455" s="132">
        <f>H456+H473</f>
        <v>141</v>
      </c>
    </row>
    <row r="456" spans="2:8" ht="38.25">
      <c r="B456" s="133" t="s">
        <v>608</v>
      </c>
      <c r="C456" s="129" t="s">
        <v>498</v>
      </c>
      <c r="D456" s="129" t="s">
        <v>499</v>
      </c>
      <c r="E456" s="136" t="s">
        <v>666</v>
      </c>
      <c r="F456" s="135"/>
      <c r="G456" s="129"/>
      <c r="H456" s="132">
        <f>H457+H461+H465+H469</f>
        <v>130</v>
      </c>
    </row>
    <row r="457" spans="2:8" ht="51">
      <c r="B457" s="254" t="s">
        <v>855</v>
      </c>
      <c r="C457" s="129" t="s">
        <v>498</v>
      </c>
      <c r="D457" s="129" t="s">
        <v>499</v>
      </c>
      <c r="E457" s="136" t="s">
        <v>665</v>
      </c>
      <c r="F457" s="135"/>
      <c r="G457" s="129"/>
      <c r="H457" s="132">
        <f>H458</f>
        <v>30</v>
      </c>
    </row>
    <row r="458" spans="2:8" ht="25.5">
      <c r="B458" s="81" t="s">
        <v>793</v>
      </c>
      <c r="C458" s="129" t="s">
        <v>498</v>
      </c>
      <c r="D458" s="129" t="s">
        <v>499</v>
      </c>
      <c r="E458" s="136" t="s">
        <v>665</v>
      </c>
      <c r="F458" s="135">
        <v>600</v>
      </c>
      <c r="G458" s="129"/>
      <c r="H458" s="132">
        <f>H459</f>
        <v>30</v>
      </c>
    </row>
    <row r="459" spans="2:8" ht="12.75">
      <c r="B459" s="81" t="s">
        <v>483</v>
      </c>
      <c r="C459" s="129" t="s">
        <v>498</v>
      </c>
      <c r="D459" s="129" t="s">
        <v>499</v>
      </c>
      <c r="E459" s="136" t="s">
        <v>665</v>
      </c>
      <c r="F459" s="135">
        <v>610</v>
      </c>
      <c r="G459" s="129"/>
      <c r="H459" s="132">
        <f>H460</f>
        <v>30</v>
      </c>
    </row>
    <row r="460" spans="2:8" ht="12.75">
      <c r="B460" s="81" t="s">
        <v>530</v>
      </c>
      <c r="C460" s="129" t="s">
        <v>498</v>
      </c>
      <c r="D460" s="129" t="s">
        <v>499</v>
      </c>
      <c r="E460" s="136" t="s">
        <v>665</v>
      </c>
      <c r="F460" s="135">
        <v>610</v>
      </c>
      <c r="G460" s="129" t="s">
        <v>520</v>
      </c>
      <c r="H460" s="132">
        <v>30</v>
      </c>
    </row>
    <row r="461" spans="2:8" ht="51">
      <c r="B461" s="133" t="s">
        <v>762</v>
      </c>
      <c r="C461" s="129" t="s">
        <v>498</v>
      </c>
      <c r="D461" s="129" t="s">
        <v>499</v>
      </c>
      <c r="E461" s="136" t="s">
        <v>668</v>
      </c>
      <c r="F461" s="135"/>
      <c r="G461" s="129"/>
      <c r="H461" s="132">
        <f>H462</f>
        <v>45</v>
      </c>
    </row>
    <row r="462" spans="2:8" ht="25.5">
      <c r="B462" s="81" t="s">
        <v>793</v>
      </c>
      <c r="C462" s="129" t="s">
        <v>498</v>
      </c>
      <c r="D462" s="129" t="s">
        <v>499</v>
      </c>
      <c r="E462" s="136" t="s">
        <v>668</v>
      </c>
      <c r="F462" s="135">
        <v>600</v>
      </c>
      <c r="G462" s="129"/>
      <c r="H462" s="132">
        <f>H463</f>
        <v>45</v>
      </c>
    </row>
    <row r="463" spans="2:8" ht="12.75">
      <c r="B463" s="81" t="s">
        <v>483</v>
      </c>
      <c r="C463" s="129" t="s">
        <v>498</v>
      </c>
      <c r="D463" s="129" t="s">
        <v>499</v>
      </c>
      <c r="E463" s="136" t="s">
        <v>668</v>
      </c>
      <c r="F463" s="135">
        <v>610</v>
      </c>
      <c r="G463" s="129"/>
      <c r="H463" s="132">
        <f>H464</f>
        <v>45</v>
      </c>
    </row>
    <row r="464" spans="2:8" ht="12.75">
      <c r="B464" s="81" t="s">
        <v>530</v>
      </c>
      <c r="C464" s="129" t="s">
        <v>498</v>
      </c>
      <c r="D464" s="129" t="s">
        <v>499</v>
      </c>
      <c r="E464" s="136" t="s">
        <v>668</v>
      </c>
      <c r="F464" s="135">
        <v>610</v>
      </c>
      <c r="G464" s="129" t="s">
        <v>520</v>
      </c>
      <c r="H464" s="132">
        <v>45</v>
      </c>
    </row>
    <row r="465" spans="2:8" ht="51">
      <c r="B465" s="133" t="s">
        <v>761</v>
      </c>
      <c r="C465" s="129" t="s">
        <v>498</v>
      </c>
      <c r="D465" s="129" t="s">
        <v>499</v>
      </c>
      <c r="E465" s="136" t="s">
        <v>669</v>
      </c>
      <c r="F465" s="135"/>
      <c r="G465" s="129"/>
      <c r="H465" s="132">
        <f>H466</f>
        <v>15</v>
      </c>
    </row>
    <row r="466" spans="2:8" ht="25.5">
      <c r="B466" s="81" t="s">
        <v>793</v>
      </c>
      <c r="C466" s="129" t="s">
        <v>498</v>
      </c>
      <c r="D466" s="129" t="s">
        <v>499</v>
      </c>
      <c r="E466" s="136" t="s">
        <v>669</v>
      </c>
      <c r="F466" s="135">
        <v>600</v>
      </c>
      <c r="G466" s="129"/>
      <c r="H466" s="132">
        <f>H467</f>
        <v>15</v>
      </c>
    </row>
    <row r="467" spans="2:8" ht="12.75">
      <c r="B467" s="81" t="s">
        <v>483</v>
      </c>
      <c r="C467" s="129" t="s">
        <v>498</v>
      </c>
      <c r="D467" s="129" t="s">
        <v>499</v>
      </c>
      <c r="E467" s="136" t="s">
        <v>669</v>
      </c>
      <c r="F467" s="135">
        <v>610</v>
      </c>
      <c r="G467" s="129"/>
      <c r="H467" s="132">
        <f>H468</f>
        <v>15</v>
      </c>
    </row>
    <row r="468" spans="2:8" ht="12.75">
      <c r="B468" s="81" t="s">
        <v>530</v>
      </c>
      <c r="C468" s="129" t="s">
        <v>498</v>
      </c>
      <c r="D468" s="129" t="s">
        <v>499</v>
      </c>
      <c r="E468" s="136" t="s">
        <v>669</v>
      </c>
      <c r="F468" s="135">
        <v>610</v>
      </c>
      <c r="G468" s="129" t="s">
        <v>520</v>
      </c>
      <c r="H468" s="132">
        <v>15</v>
      </c>
    </row>
    <row r="469" spans="2:8" ht="51">
      <c r="B469" s="133" t="s">
        <v>609</v>
      </c>
      <c r="C469" s="129" t="s">
        <v>498</v>
      </c>
      <c r="D469" s="129" t="s">
        <v>499</v>
      </c>
      <c r="E469" s="136" t="s">
        <v>670</v>
      </c>
      <c r="F469" s="135"/>
      <c r="G469" s="129"/>
      <c r="H469" s="132">
        <f>H470</f>
        <v>40</v>
      </c>
    </row>
    <row r="470" spans="2:8" ht="25.5">
      <c r="B470" s="81" t="s">
        <v>793</v>
      </c>
      <c r="C470" s="129" t="s">
        <v>498</v>
      </c>
      <c r="D470" s="129" t="s">
        <v>499</v>
      </c>
      <c r="E470" s="136" t="s">
        <v>670</v>
      </c>
      <c r="F470" s="135">
        <v>600</v>
      </c>
      <c r="G470" s="129"/>
      <c r="H470" s="132">
        <f>H471</f>
        <v>40</v>
      </c>
    </row>
    <row r="471" spans="2:8" ht="12.75">
      <c r="B471" s="81" t="s">
        <v>483</v>
      </c>
      <c r="C471" s="129" t="s">
        <v>498</v>
      </c>
      <c r="D471" s="129" t="s">
        <v>499</v>
      </c>
      <c r="E471" s="136" t="s">
        <v>670</v>
      </c>
      <c r="F471" s="135">
        <v>610</v>
      </c>
      <c r="G471" s="129"/>
      <c r="H471" s="132">
        <f>H472</f>
        <v>40</v>
      </c>
    </row>
    <row r="472" spans="2:8" ht="12.75">
      <c r="B472" s="81" t="s">
        <v>530</v>
      </c>
      <c r="C472" s="129" t="s">
        <v>498</v>
      </c>
      <c r="D472" s="129" t="s">
        <v>499</v>
      </c>
      <c r="E472" s="136" t="s">
        <v>670</v>
      </c>
      <c r="F472" s="135">
        <v>610</v>
      </c>
      <c r="G472" s="129" t="s">
        <v>520</v>
      </c>
      <c r="H472" s="132">
        <v>40</v>
      </c>
    </row>
    <row r="473" spans="2:8" ht="38.25">
      <c r="B473" s="133" t="s">
        <v>673</v>
      </c>
      <c r="C473" s="129" t="s">
        <v>498</v>
      </c>
      <c r="D473" s="129" t="s">
        <v>499</v>
      </c>
      <c r="E473" s="124" t="s">
        <v>672</v>
      </c>
      <c r="F473" s="135"/>
      <c r="G473" s="129"/>
      <c r="H473" s="132">
        <f>H474+H478</f>
        <v>11</v>
      </c>
    </row>
    <row r="474" spans="2:8" ht="51">
      <c r="B474" s="133" t="s">
        <v>23</v>
      </c>
      <c r="C474" s="129" t="s">
        <v>498</v>
      </c>
      <c r="D474" s="129" t="s">
        <v>499</v>
      </c>
      <c r="E474" s="124" t="s">
        <v>671</v>
      </c>
      <c r="F474" s="135"/>
      <c r="G474" s="129"/>
      <c r="H474" s="132">
        <f>H475</f>
        <v>1</v>
      </c>
    </row>
    <row r="475" spans="2:8" ht="25.5">
      <c r="B475" s="81" t="s">
        <v>793</v>
      </c>
      <c r="C475" s="129" t="s">
        <v>498</v>
      </c>
      <c r="D475" s="129" t="s">
        <v>499</v>
      </c>
      <c r="E475" s="124" t="s">
        <v>671</v>
      </c>
      <c r="F475" s="135">
        <v>600</v>
      </c>
      <c r="G475" s="129"/>
      <c r="H475" s="132">
        <f>H476</f>
        <v>1</v>
      </c>
    </row>
    <row r="476" spans="2:8" ht="12.75">
      <c r="B476" s="81" t="s">
        <v>483</v>
      </c>
      <c r="C476" s="129" t="s">
        <v>498</v>
      </c>
      <c r="D476" s="129" t="s">
        <v>499</v>
      </c>
      <c r="E476" s="124" t="s">
        <v>671</v>
      </c>
      <c r="F476" s="135">
        <v>610</v>
      </c>
      <c r="G476" s="129"/>
      <c r="H476" s="132">
        <f>H477</f>
        <v>1</v>
      </c>
    </row>
    <row r="477" spans="2:8" ht="12.75">
      <c r="B477" s="81" t="s">
        <v>530</v>
      </c>
      <c r="C477" s="129" t="s">
        <v>498</v>
      </c>
      <c r="D477" s="129" t="s">
        <v>499</v>
      </c>
      <c r="E477" s="124" t="s">
        <v>671</v>
      </c>
      <c r="F477" s="135">
        <v>610</v>
      </c>
      <c r="G477" s="129" t="s">
        <v>520</v>
      </c>
      <c r="H477" s="132">
        <v>1</v>
      </c>
    </row>
    <row r="478" spans="2:8" ht="38.25">
      <c r="B478" s="133" t="s">
        <v>24</v>
      </c>
      <c r="C478" s="129" t="s">
        <v>498</v>
      </c>
      <c r="D478" s="129" t="s">
        <v>499</v>
      </c>
      <c r="E478" s="124" t="s">
        <v>674</v>
      </c>
      <c r="F478" s="135"/>
      <c r="G478" s="129"/>
      <c r="H478" s="132">
        <f>H479</f>
        <v>10</v>
      </c>
    </row>
    <row r="479" spans="2:8" ht="25.5">
      <c r="B479" s="81" t="s">
        <v>793</v>
      </c>
      <c r="C479" s="129" t="s">
        <v>498</v>
      </c>
      <c r="D479" s="129" t="s">
        <v>499</v>
      </c>
      <c r="E479" s="124" t="s">
        <v>674</v>
      </c>
      <c r="F479" s="135">
        <v>600</v>
      </c>
      <c r="G479" s="129"/>
      <c r="H479" s="132">
        <f>H480</f>
        <v>10</v>
      </c>
    </row>
    <row r="480" spans="2:8" ht="12.75">
      <c r="B480" s="81" t="s">
        <v>483</v>
      </c>
      <c r="C480" s="129" t="s">
        <v>498</v>
      </c>
      <c r="D480" s="129" t="s">
        <v>499</v>
      </c>
      <c r="E480" s="124" t="s">
        <v>674</v>
      </c>
      <c r="F480" s="135">
        <v>610</v>
      </c>
      <c r="G480" s="129"/>
      <c r="H480" s="132">
        <f>H481</f>
        <v>10</v>
      </c>
    </row>
    <row r="481" spans="2:8" ht="12.75">
      <c r="B481" s="81" t="s">
        <v>530</v>
      </c>
      <c r="C481" s="129" t="s">
        <v>498</v>
      </c>
      <c r="D481" s="129" t="s">
        <v>499</v>
      </c>
      <c r="E481" s="124" t="s">
        <v>674</v>
      </c>
      <c r="F481" s="135">
        <v>610</v>
      </c>
      <c r="G481" s="129" t="s">
        <v>520</v>
      </c>
      <c r="H481" s="132">
        <v>10</v>
      </c>
    </row>
    <row r="482" spans="2:8" ht="12.75">
      <c r="B482" s="69" t="s">
        <v>111</v>
      </c>
      <c r="C482" s="168" t="s">
        <v>500</v>
      </c>
      <c r="D482" s="168"/>
      <c r="E482" s="196"/>
      <c r="F482" s="168"/>
      <c r="G482" s="168"/>
      <c r="H482" s="197">
        <f>H486+H492+H521+H559</f>
        <v>17059.4</v>
      </c>
    </row>
    <row r="483" spans="2:8" ht="12.75">
      <c r="B483" s="130" t="s">
        <v>530</v>
      </c>
      <c r="C483" s="135"/>
      <c r="D483" s="135"/>
      <c r="E483" s="135"/>
      <c r="F483" s="135"/>
      <c r="G483" s="135">
        <v>2</v>
      </c>
      <c r="H483" s="181">
        <f>H491+H503+H509+H512+H515+H564+H520</f>
        <v>2252.6000000000004</v>
      </c>
    </row>
    <row r="484" spans="2:8" ht="12.75">
      <c r="B484" s="130" t="s">
        <v>508</v>
      </c>
      <c r="C484" s="135"/>
      <c r="D484" s="135"/>
      <c r="E484" s="135"/>
      <c r="F484" s="135"/>
      <c r="G484" s="135">
        <v>3</v>
      </c>
      <c r="H484" s="181">
        <f>H534+H538+H542+H548+H552+H558+H565+H568+H544</f>
        <v>11644.500000000002</v>
      </c>
    </row>
    <row r="485" spans="2:8" ht="12.75">
      <c r="B485" s="130" t="s">
        <v>509</v>
      </c>
      <c r="C485" s="135"/>
      <c r="D485" s="135"/>
      <c r="E485" s="135"/>
      <c r="F485" s="135"/>
      <c r="G485" s="135">
        <v>4</v>
      </c>
      <c r="H485" s="181">
        <f>H497+H530+H526</f>
        <v>3162.3</v>
      </c>
    </row>
    <row r="486" spans="2:8" ht="12.75">
      <c r="B486" s="81" t="s">
        <v>441</v>
      </c>
      <c r="C486" s="129" t="s">
        <v>500</v>
      </c>
      <c r="D486" s="129" t="s">
        <v>501</v>
      </c>
      <c r="E486" s="129"/>
      <c r="F486" s="129"/>
      <c r="G486" s="129"/>
      <c r="H486" s="132">
        <f>H487</f>
        <v>1764</v>
      </c>
    </row>
    <row r="487" spans="2:8" ht="12.75">
      <c r="B487" s="130" t="s">
        <v>531</v>
      </c>
      <c r="C487" s="129" t="s">
        <v>500</v>
      </c>
      <c r="D487" s="129" t="s">
        <v>501</v>
      </c>
      <c r="E487" s="129" t="s">
        <v>69</v>
      </c>
      <c r="F487" s="129"/>
      <c r="G487" s="129"/>
      <c r="H487" s="132">
        <f>H488</f>
        <v>1764</v>
      </c>
    </row>
    <row r="488" spans="2:8" ht="25.5">
      <c r="B488" s="81" t="s">
        <v>326</v>
      </c>
      <c r="C488" s="129" t="s">
        <v>500</v>
      </c>
      <c r="D488" s="129" t="s">
        <v>501</v>
      </c>
      <c r="E488" s="124" t="s">
        <v>45</v>
      </c>
      <c r="F488" s="129"/>
      <c r="G488" s="129"/>
      <c r="H488" s="132">
        <f>H489</f>
        <v>1764</v>
      </c>
    </row>
    <row r="489" spans="2:8" ht="12.75">
      <c r="B489" s="81" t="s">
        <v>185</v>
      </c>
      <c r="C489" s="129" t="s">
        <v>500</v>
      </c>
      <c r="D489" s="129" t="s">
        <v>501</v>
      </c>
      <c r="E489" s="124" t="s">
        <v>45</v>
      </c>
      <c r="F489" s="129" t="s">
        <v>231</v>
      </c>
      <c r="G489" s="129"/>
      <c r="H489" s="132">
        <f>H490</f>
        <v>1764</v>
      </c>
    </row>
    <row r="490" spans="2:8" ht="12.75">
      <c r="B490" s="81" t="s">
        <v>653</v>
      </c>
      <c r="C490" s="129" t="s">
        <v>500</v>
      </c>
      <c r="D490" s="129" t="s">
        <v>501</v>
      </c>
      <c r="E490" s="124" t="s">
        <v>45</v>
      </c>
      <c r="F490" s="129" t="s">
        <v>652</v>
      </c>
      <c r="G490" s="129"/>
      <c r="H490" s="132">
        <f>H491</f>
        <v>1764</v>
      </c>
    </row>
    <row r="491" spans="2:8" ht="12.75">
      <c r="B491" s="81" t="s">
        <v>530</v>
      </c>
      <c r="C491" s="129" t="s">
        <v>500</v>
      </c>
      <c r="D491" s="129" t="s">
        <v>501</v>
      </c>
      <c r="E491" s="124" t="s">
        <v>45</v>
      </c>
      <c r="F491" s="129" t="s">
        <v>652</v>
      </c>
      <c r="G491" s="129">
        <v>2</v>
      </c>
      <c r="H491" s="181">
        <v>1764</v>
      </c>
    </row>
    <row r="492" spans="2:8" ht="12.75">
      <c r="B492" s="81" t="s">
        <v>112</v>
      </c>
      <c r="C492" s="129" t="s">
        <v>500</v>
      </c>
      <c r="D492" s="129" t="s">
        <v>502</v>
      </c>
      <c r="E492" s="129"/>
      <c r="F492" s="129"/>
      <c r="G492" s="129"/>
      <c r="H492" s="181">
        <f>H498+H504+H493</f>
        <v>2474</v>
      </c>
    </row>
    <row r="493" spans="2:8" ht="12.75">
      <c r="B493" s="66" t="s">
        <v>531</v>
      </c>
      <c r="C493" s="60" t="s">
        <v>500</v>
      </c>
      <c r="D493" s="60" t="s">
        <v>502</v>
      </c>
      <c r="E493" s="263" t="s">
        <v>69</v>
      </c>
      <c r="F493" s="60"/>
      <c r="G493" s="60"/>
      <c r="H493" s="132">
        <f>H494</f>
        <v>2020.6</v>
      </c>
    </row>
    <row r="494" spans="2:8" ht="51">
      <c r="B494" s="254" t="s">
        <v>840</v>
      </c>
      <c r="C494" s="60" t="s">
        <v>500</v>
      </c>
      <c r="D494" s="60" t="s">
        <v>502</v>
      </c>
      <c r="E494" s="263" t="s">
        <v>246</v>
      </c>
      <c r="F494" s="60"/>
      <c r="G494" s="60"/>
      <c r="H494" s="132">
        <f>H495</f>
        <v>2020.6</v>
      </c>
    </row>
    <row r="495" spans="2:8" ht="12.75">
      <c r="B495" s="62" t="s">
        <v>185</v>
      </c>
      <c r="C495" s="60" t="s">
        <v>500</v>
      </c>
      <c r="D495" s="60" t="s">
        <v>502</v>
      </c>
      <c r="E495" s="263" t="s">
        <v>246</v>
      </c>
      <c r="F495" s="60" t="s">
        <v>231</v>
      </c>
      <c r="G495" s="60"/>
      <c r="H495" s="132">
        <f>H496</f>
        <v>2020.6</v>
      </c>
    </row>
    <row r="496" spans="2:8" ht="12.75">
      <c r="B496" s="62" t="s">
        <v>653</v>
      </c>
      <c r="C496" s="60" t="s">
        <v>500</v>
      </c>
      <c r="D496" s="60" t="s">
        <v>502</v>
      </c>
      <c r="E496" s="263" t="s">
        <v>246</v>
      </c>
      <c r="F496" s="60" t="s">
        <v>652</v>
      </c>
      <c r="G496" s="60"/>
      <c r="H496" s="132">
        <f>H497</f>
        <v>2020.6</v>
      </c>
    </row>
    <row r="497" spans="2:8" ht="12.75">
      <c r="B497" s="62" t="s">
        <v>509</v>
      </c>
      <c r="C497" s="60" t="s">
        <v>500</v>
      </c>
      <c r="D497" s="60" t="s">
        <v>502</v>
      </c>
      <c r="E497" s="263" t="s">
        <v>246</v>
      </c>
      <c r="F497" s="60" t="s">
        <v>652</v>
      </c>
      <c r="G497" s="60" t="s">
        <v>525</v>
      </c>
      <c r="H497" s="132">
        <v>2020.6</v>
      </c>
    </row>
    <row r="498" spans="2:8" ht="25.5">
      <c r="B498" s="130" t="s">
        <v>323</v>
      </c>
      <c r="C498" s="129" t="s">
        <v>500</v>
      </c>
      <c r="D498" s="129" t="s">
        <v>502</v>
      </c>
      <c r="E498" s="136" t="s">
        <v>322</v>
      </c>
      <c r="F498" s="129"/>
      <c r="G498" s="129"/>
      <c r="H498" s="181">
        <f>H499</f>
        <v>80.4</v>
      </c>
    </row>
    <row r="499" spans="2:8" ht="38.25">
      <c r="B499" s="130" t="s">
        <v>704</v>
      </c>
      <c r="C499" s="129" t="s">
        <v>500</v>
      </c>
      <c r="D499" s="129" t="s">
        <v>502</v>
      </c>
      <c r="E499" s="136" t="s">
        <v>703</v>
      </c>
      <c r="F499" s="129"/>
      <c r="G499" s="129"/>
      <c r="H499" s="181">
        <f>H500</f>
        <v>80.4</v>
      </c>
    </row>
    <row r="500" spans="2:8" ht="38.25">
      <c r="B500" s="130" t="s">
        <v>392</v>
      </c>
      <c r="C500" s="129" t="s">
        <v>500</v>
      </c>
      <c r="D500" s="129" t="s">
        <v>502</v>
      </c>
      <c r="E500" s="136" t="s">
        <v>695</v>
      </c>
      <c r="F500" s="129"/>
      <c r="G500" s="129"/>
      <c r="H500" s="181">
        <f>H501</f>
        <v>80.4</v>
      </c>
    </row>
    <row r="501" spans="2:8" ht="25.5">
      <c r="B501" s="81" t="s">
        <v>793</v>
      </c>
      <c r="C501" s="129" t="s">
        <v>500</v>
      </c>
      <c r="D501" s="129" t="s">
        <v>502</v>
      </c>
      <c r="E501" s="136" t="s">
        <v>695</v>
      </c>
      <c r="F501" s="129" t="s">
        <v>794</v>
      </c>
      <c r="G501" s="129"/>
      <c r="H501" s="181">
        <f>H502</f>
        <v>80.4</v>
      </c>
    </row>
    <row r="502" spans="2:8" ht="12.75">
      <c r="B502" s="81" t="s">
        <v>483</v>
      </c>
      <c r="C502" s="129" t="s">
        <v>500</v>
      </c>
      <c r="D502" s="129" t="s">
        <v>502</v>
      </c>
      <c r="E502" s="136" t="s">
        <v>695</v>
      </c>
      <c r="F502" s="129">
        <v>610</v>
      </c>
      <c r="G502" s="129"/>
      <c r="H502" s="181">
        <f>H503</f>
        <v>80.4</v>
      </c>
    </row>
    <row r="503" spans="2:8" ht="12.75">
      <c r="B503" s="81" t="s">
        <v>530</v>
      </c>
      <c r="C503" s="129" t="s">
        <v>500</v>
      </c>
      <c r="D503" s="129" t="s">
        <v>502</v>
      </c>
      <c r="E503" s="136" t="s">
        <v>695</v>
      </c>
      <c r="F503" s="129">
        <v>610</v>
      </c>
      <c r="G503" s="129">
        <v>2</v>
      </c>
      <c r="H503" s="181">
        <v>80.4</v>
      </c>
    </row>
    <row r="504" spans="2:8" ht="25.5">
      <c r="B504" s="130" t="s">
        <v>554</v>
      </c>
      <c r="C504" s="129" t="s">
        <v>500</v>
      </c>
      <c r="D504" s="129" t="s">
        <v>502</v>
      </c>
      <c r="E504" s="124" t="s">
        <v>553</v>
      </c>
      <c r="F504" s="129"/>
      <c r="G504" s="129"/>
      <c r="H504" s="181">
        <f>H505+H516</f>
        <v>373</v>
      </c>
    </row>
    <row r="505" spans="2:8" ht="25.5">
      <c r="B505" s="130" t="s">
        <v>556</v>
      </c>
      <c r="C505" s="129" t="s">
        <v>500</v>
      </c>
      <c r="D505" s="129" t="s">
        <v>502</v>
      </c>
      <c r="E505" s="124" t="s">
        <v>555</v>
      </c>
      <c r="F505" s="129"/>
      <c r="G505" s="129"/>
      <c r="H505" s="181">
        <f>H506</f>
        <v>83</v>
      </c>
    </row>
    <row r="506" spans="2:8" ht="51">
      <c r="B506" s="254" t="s">
        <v>861</v>
      </c>
      <c r="C506" s="129" t="s">
        <v>500</v>
      </c>
      <c r="D506" s="129" t="s">
        <v>502</v>
      </c>
      <c r="E506" s="124" t="s">
        <v>337</v>
      </c>
      <c r="F506" s="129"/>
      <c r="G506" s="129"/>
      <c r="H506" s="132">
        <f>H507+H510+H513</f>
        <v>83</v>
      </c>
    </row>
    <row r="507" spans="2:8" ht="12.75">
      <c r="B507" s="130" t="s">
        <v>753</v>
      </c>
      <c r="C507" s="129" t="s">
        <v>500</v>
      </c>
      <c r="D507" s="129" t="s">
        <v>502</v>
      </c>
      <c r="E507" s="124" t="s">
        <v>337</v>
      </c>
      <c r="F507" s="129" t="s">
        <v>536</v>
      </c>
      <c r="G507" s="129"/>
      <c r="H507" s="132">
        <f>H508</f>
        <v>19</v>
      </c>
    </row>
    <row r="508" spans="2:8" ht="12.75">
      <c r="B508" s="130" t="s">
        <v>537</v>
      </c>
      <c r="C508" s="129" t="s">
        <v>500</v>
      </c>
      <c r="D508" s="129" t="s">
        <v>502</v>
      </c>
      <c r="E508" s="124" t="s">
        <v>337</v>
      </c>
      <c r="F508" s="129" t="s">
        <v>538</v>
      </c>
      <c r="G508" s="129"/>
      <c r="H508" s="132">
        <f>H509</f>
        <v>19</v>
      </c>
    </row>
    <row r="509" spans="2:8" ht="12.75">
      <c r="B509" s="81" t="s">
        <v>530</v>
      </c>
      <c r="C509" s="129" t="s">
        <v>500</v>
      </c>
      <c r="D509" s="129" t="s">
        <v>502</v>
      </c>
      <c r="E509" s="124" t="s">
        <v>337</v>
      </c>
      <c r="F509" s="129" t="s">
        <v>538</v>
      </c>
      <c r="G509" s="129">
        <v>2</v>
      </c>
      <c r="H509" s="132">
        <v>19</v>
      </c>
    </row>
    <row r="510" spans="2:8" ht="12.75">
      <c r="B510" s="81" t="s">
        <v>185</v>
      </c>
      <c r="C510" s="129" t="s">
        <v>500</v>
      </c>
      <c r="D510" s="129" t="s">
        <v>502</v>
      </c>
      <c r="E510" s="124" t="s">
        <v>337</v>
      </c>
      <c r="F510" s="129" t="s">
        <v>231</v>
      </c>
      <c r="G510" s="129"/>
      <c r="H510" s="181">
        <f>H511</f>
        <v>44</v>
      </c>
    </row>
    <row r="511" spans="2:8" ht="12.75">
      <c r="B511" s="81" t="s">
        <v>653</v>
      </c>
      <c r="C511" s="129" t="s">
        <v>500</v>
      </c>
      <c r="D511" s="129" t="s">
        <v>502</v>
      </c>
      <c r="E511" s="124" t="s">
        <v>337</v>
      </c>
      <c r="F511" s="129" t="s">
        <v>652</v>
      </c>
      <c r="G511" s="129"/>
      <c r="H511" s="181">
        <f>H512</f>
        <v>44</v>
      </c>
    </row>
    <row r="512" spans="2:8" ht="12.75">
      <c r="B512" s="81" t="s">
        <v>530</v>
      </c>
      <c r="C512" s="129" t="s">
        <v>500</v>
      </c>
      <c r="D512" s="129" t="s">
        <v>502</v>
      </c>
      <c r="E512" s="124" t="s">
        <v>337</v>
      </c>
      <c r="F512" s="129" t="s">
        <v>652</v>
      </c>
      <c r="G512" s="129">
        <v>2</v>
      </c>
      <c r="H512" s="181">
        <v>44</v>
      </c>
    </row>
    <row r="513" spans="2:8" ht="25.5">
      <c r="B513" s="81" t="s">
        <v>793</v>
      </c>
      <c r="C513" s="129" t="s">
        <v>500</v>
      </c>
      <c r="D513" s="129" t="s">
        <v>502</v>
      </c>
      <c r="E513" s="124" t="s">
        <v>337</v>
      </c>
      <c r="F513" s="129" t="s">
        <v>794</v>
      </c>
      <c r="G513" s="129"/>
      <c r="H513" s="181">
        <f>H514</f>
        <v>20</v>
      </c>
    </row>
    <row r="514" spans="2:8" ht="12.75">
      <c r="B514" s="81" t="s">
        <v>483</v>
      </c>
      <c r="C514" s="129" t="s">
        <v>500</v>
      </c>
      <c r="D514" s="129" t="s">
        <v>502</v>
      </c>
      <c r="E514" s="124" t="s">
        <v>337</v>
      </c>
      <c r="F514" s="129">
        <v>610</v>
      </c>
      <c r="G514" s="129"/>
      <c r="H514" s="181">
        <f>H515</f>
        <v>20</v>
      </c>
    </row>
    <row r="515" spans="2:8" ht="12.75">
      <c r="B515" s="81" t="s">
        <v>530</v>
      </c>
      <c r="C515" s="129" t="s">
        <v>500</v>
      </c>
      <c r="D515" s="129" t="s">
        <v>502</v>
      </c>
      <c r="E515" s="124" t="s">
        <v>337</v>
      </c>
      <c r="F515" s="129">
        <v>610</v>
      </c>
      <c r="G515" s="129">
        <v>2</v>
      </c>
      <c r="H515" s="181">
        <v>20</v>
      </c>
    </row>
    <row r="516" spans="2:8" ht="38.25">
      <c r="B516" s="81" t="s">
        <v>558</v>
      </c>
      <c r="C516" s="129" t="s">
        <v>500</v>
      </c>
      <c r="D516" s="129" t="s">
        <v>502</v>
      </c>
      <c r="E516" s="124" t="s">
        <v>557</v>
      </c>
      <c r="F516" s="129"/>
      <c r="G516" s="129"/>
      <c r="H516" s="132">
        <f>H517</f>
        <v>290</v>
      </c>
    </row>
    <row r="517" spans="2:8" ht="38.25">
      <c r="B517" s="254" t="s">
        <v>863</v>
      </c>
      <c r="C517" s="129" t="s">
        <v>500</v>
      </c>
      <c r="D517" s="129" t="s">
        <v>502</v>
      </c>
      <c r="E517" s="124" t="s">
        <v>342</v>
      </c>
      <c r="F517" s="129"/>
      <c r="G517" s="129"/>
      <c r="H517" s="132">
        <f>H518</f>
        <v>290</v>
      </c>
    </row>
    <row r="518" spans="2:8" ht="12.75">
      <c r="B518" s="81" t="s">
        <v>185</v>
      </c>
      <c r="C518" s="129" t="s">
        <v>500</v>
      </c>
      <c r="D518" s="129" t="s">
        <v>502</v>
      </c>
      <c r="E518" s="124" t="s">
        <v>342</v>
      </c>
      <c r="F518" s="129" t="s">
        <v>231</v>
      </c>
      <c r="G518" s="129"/>
      <c r="H518" s="132">
        <f>H519</f>
        <v>290</v>
      </c>
    </row>
    <row r="519" spans="2:8" ht="12.75">
      <c r="B519" s="81" t="s">
        <v>653</v>
      </c>
      <c r="C519" s="129" t="s">
        <v>500</v>
      </c>
      <c r="D519" s="129" t="s">
        <v>502</v>
      </c>
      <c r="E519" s="124" t="s">
        <v>342</v>
      </c>
      <c r="F519" s="129" t="s">
        <v>652</v>
      </c>
      <c r="G519" s="129"/>
      <c r="H519" s="132">
        <f>H520</f>
        <v>290</v>
      </c>
    </row>
    <row r="520" spans="2:8" ht="12.75">
      <c r="B520" s="81" t="s">
        <v>530</v>
      </c>
      <c r="C520" s="129" t="s">
        <v>500</v>
      </c>
      <c r="D520" s="129" t="s">
        <v>502</v>
      </c>
      <c r="E520" s="124" t="s">
        <v>342</v>
      </c>
      <c r="F520" s="129" t="s">
        <v>652</v>
      </c>
      <c r="G520" s="129" t="s">
        <v>520</v>
      </c>
      <c r="H520" s="132">
        <v>290</v>
      </c>
    </row>
    <row r="521" spans="2:8" ht="12.75">
      <c r="B521" s="81" t="s">
        <v>123</v>
      </c>
      <c r="C521" s="129" t="s">
        <v>500</v>
      </c>
      <c r="D521" s="129" t="s">
        <v>503</v>
      </c>
      <c r="E521" s="129"/>
      <c r="F521" s="129"/>
      <c r="G521" s="129"/>
      <c r="H521" s="181">
        <f>H522+H553</f>
        <v>11943.900000000001</v>
      </c>
    </row>
    <row r="522" spans="2:8" ht="12.75">
      <c r="B522" s="130" t="s">
        <v>531</v>
      </c>
      <c r="C522" s="177">
        <v>1000</v>
      </c>
      <c r="D522" s="177">
        <v>1004</v>
      </c>
      <c r="E522" s="177" t="s">
        <v>69</v>
      </c>
      <c r="F522" s="168"/>
      <c r="G522" s="168"/>
      <c r="H522" s="132">
        <f>H527+H531+H535+H539+H545+H523+H549</f>
        <v>11797.7</v>
      </c>
    </row>
    <row r="523" spans="2:11" ht="38.25">
      <c r="B523" s="261" t="s">
        <v>838</v>
      </c>
      <c r="C523" s="144">
        <v>1000</v>
      </c>
      <c r="D523" s="144">
        <v>1004</v>
      </c>
      <c r="E523" s="262" t="s">
        <v>329</v>
      </c>
      <c r="F523" s="129"/>
      <c r="G523" s="129"/>
      <c r="H523" s="132">
        <f>H524</f>
        <v>1111.4</v>
      </c>
      <c r="J523" s="127"/>
      <c r="K523" s="171"/>
    </row>
    <row r="524" spans="2:8" ht="25.5">
      <c r="B524" s="130" t="s">
        <v>182</v>
      </c>
      <c r="C524" s="144">
        <v>1000</v>
      </c>
      <c r="D524" s="144">
        <v>1004</v>
      </c>
      <c r="E524" s="262" t="s">
        <v>329</v>
      </c>
      <c r="F524" s="129" t="s">
        <v>181</v>
      </c>
      <c r="G524" s="129"/>
      <c r="H524" s="132">
        <f>H525</f>
        <v>1111.4</v>
      </c>
    </row>
    <row r="525" spans="2:11" ht="12.75">
      <c r="B525" s="251" t="s">
        <v>478</v>
      </c>
      <c r="C525" s="144">
        <v>1000</v>
      </c>
      <c r="D525" s="144">
        <v>1004</v>
      </c>
      <c r="E525" s="262" t="s">
        <v>329</v>
      </c>
      <c r="F525" s="129" t="s">
        <v>479</v>
      </c>
      <c r="G525" s="129"/>
      <c r="H525" s="132">
        <f>H526</f>
        <v>1111.4</v>
      </c>
      <c r="K525" s="171"/>
    </row>
    <row r="526" spans="2:8" ht="12.75">
      <c r="B526" s="66" t="s">
        <v>509</v>
      </c>
      <c r="C526" s="177">
        <v>1000</v>
      </c>
      <c r="D526" s="177">
        <v>1004</v>
      </c>
      <c r="E526" s="262" t="s">
        <v>329</v>
      </c>
      <c r="F526" s="129" t="s">
        <v>479</v>
      </c>
      <c r="G526" s="129" t="s">
        <v>525</v>
      </c>
      <c r="H526" s="224">
        <v>1111.4</v>
      </c>
    </row>
    <row r="527" spans="2:8" ht="25.5">
      <c r="B527" s="254" t="s">
        <v>247</v>
      </c>
      <c r="C527" s="274">
        <v>1000</v>
      </c>
      <c r="D527" s="274">
        <v>1004</v>
      </c>
      <c r="E527" s="275" t="s">
        <v>566</v>
      </c>
      <c r="F527" s="276"/>
      <c r="G527" s="276"/>
      <c r="H527" s="270">
        <f>H528</f>
        <v>30.3</v>
      </c>
    </row>
    <row r="528" spans="2:8" ht="12.75">
      <c r="B528" s="81" t="s">
        <v>185</v>
      </c>
      <c r="C528" s="177">
        <v>1000</v>
      </c>
      <c r="D528" s="177">
        <v>1004</v>
      </c>
      <c r="E528" s="143" t="s">
        <v>566</v>
      </c>
      <c r="F528" s="129" t="s">
        <v>231</v>
      </c>
      <c r="G528" s="168"/>
      <c r="H528" s="198">
        <f>H529</f>
        <v>30.3</v>
      </c>
    </row>
    <row r="529" spans="2:8" ht="12.75">
      <c r="B529" s="81" t="s">
        <v>72</v>
      </c>
      <c r="C529" s="177">
        <v>1000</v>
      </c>
      <c r="D529" s="177">
        <v>1004</v>
      </c>
      <c r="E529" s="143" t="s">
        <v>566</v>
      </c>
      <c r="F529" s="129" t="s">
        <v>580</v>
      </c>
      <c r="G529" s="129"/>
      <c r="H529" s="181">
        <f>H530</f>
        <v>30.3</v>
      </c>
    </row>
    <row r="530" spans="2:8" ht="12.75">
      <c r="B530" s="81" t="s">
        <v>509</v>
      </c>
      <c r="C530" s="177">
        <v>1000</v>
      </c>
      <c r="D530" s="177">
        <v>1004</v>
      </c>
      <c r="E530" s="143" t="s">
        <v>566</v>
      </c>
      <c r="F530" s="129" t="s">
        <v>580</v>
      </c>
      <c r="G530" s="129" t="s">
        <v>525</v>
      </c>
      <c r="H530" s="181">
        <v>30.3</v>
      </c>
    </row>
    <row r="531" spans="2:8" ht="38.25">
      <c r="B531" s="254" t="s">
        <v>842</v>
      </c>
      <c r="C531" s="277">
        <v>1000</v>
      </c>
      <c r="D531" s="277">
        <v>1004</v>
      </c>
      <c r="E531" s="264" t="s">
        <v>567</v>
      </c>
      <c r="F531" s="276"/>
      <c r="G531" s="276"/>
      <c r="H531" s="270">
        <f>H532</f>
        <v>1127.6</v>
      </c>
    </row>
    <row r="532" spans="2:8" ht="12.75">
      <c r="B532" s="81" t="s">
        <v>185</v>
      </c>
      <c r="C532" s="144">
        <v>1000</v>
      </c>
      <c r="D532" s="144">
        <v>1004</v>
      </c>
      <c r="E532" s="124" t="s">
        <v>567</v>
      </c>
      <c r="F532" s="129" t="s">
        <v>231</v>
      </c>
      <c r="G532" s="168"/>
      <c r="H532" s="198">
        <f>H533</f>
        <v>1127.6</v>
      </c>
    </row>
    <row r="533" spans="2:8" ht="12.75">
      <c r="B533" s="81" t="s">
        <v>653</v>
      </c>
      <c r="C533" s="144">
        <v>1000</v>
      </c>
      <c r="D533" s="144">
        <v>1004</v>
      </c>
      <c r="E533" s="124" t="s">
        <v>567</v>
      </c>
      <c r="F533" s="129" t="s">
        <v>652</v>
      </c>
      <c r="G533" s="168"/>
      <c r="H533" s="198">
        <f>H534</f>
        <v>1127.6</v>
      </c>
    </row>
    <row r="534" spans="2:8" ht="12.75">
      <c r="B534" s="81" t="s">
        <v>508</v>
      </c>
      <c r="C534" s="144">
        <v>1000</v>
      </c>
      <c r="D534" s="144">
        <v>1004</v>
      </c>
      <c r="E534" s="124" t="s">
        <v>567</v>
      </c>
      <c r="F534" s="129" t="s">
        <v>652</v>
      </c>
      <c r="G534" s="129">
        <v>3</v>
      </c>
      <c r="H534" s="181">
        <v>1127.6</v>
      </c>
    </row>
    <row r="535" spans="2:8" ht="63.75">
      <c r="B535" s="261" t="s">
        <v>847</v>
      </c>
      <c r="C535" s="144">
        <v>1000</v>
      </c>
      <c r="D535" s="144">
        <v>1004</v>
      </c>
      <c r="E535" s="124" t="s">
        <v>568</v>
      </c>
      <c r="F535" s="168"/>
      <c r="G535" s="168"/>
      <c r="H535" s="132">
        <f>H536</f>
        <v>7.2</v>
      </c>
    </row>
    <row r="536" spans="2:8" ht="12.75">
      <c r="B536" s="81" t="s">
        <v>185</v>
      </c>
      <c r="C536" s="144">
        <v>1000</v>
      </c>
      <c r="D536" s="144">
        <v>1004</v>
      </c>
      <c r="E536" s="124" t="s">
        <v>568</v>
      </c>
      <c r="F536" s="129" t="s">
        <v>231</v>
      </c>
      <c r="G536" s="129"/>
      <c r="H536" s="181">
        <f>H537</f>
        <v>7.2</v>
      </c>
    </row>
    <row r="537" spans="2:8" ht="12.75">
      <c r="B537" s="81" t="s">
        <v>653</v>
      </c>
      <c r="C537" s="144">
        <v>1000</v>
      </c>
      <c r="D537" s="144">
        <v>1004</v>
      </c>
      <c r="E537" s="124" t="s">
        <v>568</v>
      </c>
      <c r="F537" s="129" t="s">
        <v>652</v>
      </c>
      <c r="G537" s="129"/>
      <c r="H537" s="181">
        <f>H538</f>
        <v>7.2</v>
      </c>
    </row>
    <row r="538" spans="2:8" ht="12.75">
      <c r="B538" s="81" t="s">
        <v>508</v>
      </c>
      <c r="C538" s="144">
        <v>1000</v>
      </c>
      <c r="D538" s="144">
        <v>1004</v>
      </c>
      <c r="E538" s="124" t="s">
        <v>568</v>
      </c>
      <c r="F538" s="129" t="s">
        <v>652</v>
      </c>
      <c r="G538" s="129">
        <v>3</v>
      </c>
      <c r="H538" s="181">
        <v>7.2</v>
      </c>
    </row>
    <row r="539" spans="2:8" ht="25.5">
      <c r="B539" s="254" t="s">
        <v>848</v>
      </c>
      <c r="C539" s="277">
        <v>1000</v>
      </c>
      <c r="D539" s="277">
        <v>1004</v>
      </c>
      <c r="E539" s="264" t="s">
        <v>569</v>
      </c>
      <c r="F539" s="276"/>
      <c r="G539" s="276"/>
      <c r="H539" s="270">
        <f>H540</f>
        <v>3276.5</v>
      </c>
    </row>
    <row r="540" spans="2:8" ht="12.75">
      <c r="B540" s="81" t="s">
        <v>185</v>
      </c>
      <c r="C540" s="144">
        <v>1000</v>
      </c>
      <c r="D540" s="144">
        <v>1004</v>
      </c>
      <c r="E540" s="124" t="s">
        <v>569</v>
      </c>
      <c r="F540" s="129" t="s">
        <v>231</v>
      </c>
      <c r="G540" s="129"/>
      <c r="H540" s="181">
        <f>H541+H543</f>
        <v>3276.5</v>
      </c>
    </row>
    <row r="541" spans="2:8" ht="12.75">
      <c r="B541" s="81" t="s">
        <v>72</v>
      </c>
      <c r="C541" s="144">
        <v>1000</v>
      </c>
      <c r="D541" s="144">
        <v>1004</v>
      </c>
      <c r="E541" s="124" t="s">
        <v>569</v>
      </c>
      <c r="F541" s="129" t="s">
        <v>580</v>
      </c>
      <c r="G541" s="129"/>
      <c r="H541" s="181">
        <f>H542</f>
        <v>2303.5</v>
      </c>
    </row>
    <row r="542" spans="2:8" ht="12.75">
      <c r="B542" s="81" t="s">
        <v>508</v>
      </c>
      <c r="C542" s="144">
        <v>1000</v>
      </c>
      <c r="D542" s="144">
        <v>1004</v>
      </c>
      <c r="E542" s="124" t="s">
        <v>569</v>
      </c>
      <c r="F542" s="129" t="s">
        <v>580</v>
      </c>
      <c r="G542" s="129">
        <v>3</v>
      </c>
      <c r="H542" s="181">
        <v>2303.5</v>
      </c>
    </row>
    <row r="543" spans="2:8" ht="12.75">
      <c r="B543" s="81" t="s">
        <v>653</v>
      </c>
      <c r="C543" s="144">
        <v>1000</v>
      </c>
      <c r="D543" s="144">
        <v>1004</v>
      </c>
      <c r="E543" s="124" t="s">
        <v>569</v>
      </c>
      <c r="F543" s="129" t="s">
        <v>652</v>
      </c>
      <c r="G543" s="129"/>
      <c r="H543" s="181">
        <f>H544</f>
        <v>973</v>
      </c>
    </row>
    <row r="544" spans="2:8" ht="12.75">
      <c r="B544" s="81" t="s">
        <v>508</v>
      </c>
      <c r="C544" s="144">
        <v>1000</v>
      </c>
      <c r="D544" s="144">
        <v>1004</v>
      </c>
      <c r="E544" s="124" t="s">
        <v>569</v>
      </c>
      <c r="F544" s="129" t="s">
        <v>652</v>
      </c>
      <c r="G544" s="129">
        <v>3</v>
      </c>
      <c r="H544" s="181">
        <v>973</v>
      </c>
    </row>
    <row r="545" spans="2:8" ht="38.25">
      <c r="B545" s="254" t="s">
        <v>849</v>
      </c>
      <c r="C545" s="144">
        <v>1000</v>
      </c>
      <c r="D545" s="144">
        <v>1004</v>
      </c>
      <c r="E545" s="177" t="s">
        <v>570</v>
      </c>
      <c r="F545" s="129"/>
      <c r="G545" s="129"/>
      <c r="H545" s="181">
        <f>H546</f>
        <v>50</v>
      </c>
    </row>
    <row r="546" spans="2:8" ht="12.75">
      <c r="B546" s="81" t="s">
        <v>185</v>
      </c>
      <c r="C546" s="144">
        <v>1000</v>
      </c>
      <c r="D546" s="144">
        <v>1004</v>
      </c>
      <c r="E546" s="177" t="s">
        <v>570</v>
      </c>
      <c r="F546" s="129" t="s">
        <v>231</v>
      </c>
      <c r="G546" s="129"/>
      <c r="H546" s="181">
        <f>H547</f>
        <v>50</v>
      </c>
    </row>
    <row r="547" spans="2:8" ht="12.75">
      <c r="B547" s="81" t="s">
        <v>72</v>
      </c>
      <c r="C547" s="144">
        <v>1000</v>
      </c>
      <c r="D547" s="144">
        <v>1004</v>
      </c>
      <c r="E547" s="177" t="s">
        <v>570</v>
      </c>
      <c r="F547" s="129" t="s">
        <v>580</v>
      </c>
      <c r="G547" s="129"/>
      <c r="H547" s="181">
        <f>H548</f>
        <v>50</v>
      </c>
    </row>
    <row r="548" spans="2:8" ht="12.75">
      <c r="B548" s="81" t="s">
        <v>508</v>
      </c>
      <c r="C548" s="144">
        <v>1000</v>
      </c>
      <c r="D548" s="144">
        <v>1004</v>
      </c>
      <c r="E548" s="177" t="s">
        <v>570</v>
      </c>
      <c r="F548" s="129" t="s">
        <v>580</v>
      </c>
      <c r="G548" s="129">
        <v>3</v>
      </c>
      <c r="H548" s="181">
        <v>50</v>
      </c>
    </row>
    <row r="549" spans="2:8" ht="38.25">
      <c r="B549" s="133" t="s">
        <v>330</v>
      </c>
      <c r="C549" s="144">
        <v>1000</v>
      </c>
      <c r="D549" s="144">
        <v>1004</v>
      </c>
      <c r="E549" s="262" t="s">
        <v>328</v>
      </c>
      <c r="F549" s="129"/>
      <c r="G549" s="129"/>
      <c r="H549" s="137">
        <f>H550</f>
        <v>6194.7</v>
      </c>
    </row>
    <row r="550" spans="2:8" ht="25.5">
      <c r="B550" s="130" t="s">
        <v>182</v>
      </c>
      <c r="C550" s="144">
        <v>1000</v>
      </c>
      <c r="D550" s="144">
        <v>1004</v>
      </c>
      <c r="E550" s="262" t="s">
        <v>328</v>
      </c>
      <c r="F550" s="129" t="s">
        <v>181</v>
      </c>
      <c r="G550" s="129"/>
      <c r="H550" s="137">
        <f>H551</f>
        <v>6194.7</v>
      </c>
    </row>
    <row r="551" spans="2:8" ht="12.75">
      <c r="B551" s="251" t="s">
        <v>478</v>
      </c>
      <c r="C551" s="144">
        <v>1000</v>
      </c>
      <c r="D551" s="144">
        <v>1004</v>
      </c>
      <c r="E551" s="262" t="s">
        <v>328</v>
      </c>
      <c r="F551" s="129" t="s">
        <v>479</v>
      </c>
      <c r="G551" s="129"/>
      <c r="H551" s="137">
        <f>H552</f>
        <v>6194.7</v>
      </c>
    </row>
    <row r="552" spans="2:8" ht="12.75">
      <c r="B552" s="81" t="s">
        <v>508</v>
      </c>
      <c r="C552" s="144">
        <v>1000</v>
      </c>
      <c r="D552" s="144">
        <v>1004</v>
      </c>
      <c r="E552" s="262" t="s">
        <v>328</v>
      </c>
      <c r="F552" s="129" t="s">
        <v>479</v>
      </c>
      <c r="G552" s="129">
        <v>3</v>
      </c>
      <c r="H552" s="137">
        <v>6194.7</v>
      </c>
    </row>
    <row r="553" spans="2:8" ht="25.5">
      <c r="B553" s="133" t="s">
        <v>323</v>
      </c>
      <c r="C553" s="144">
        <v>1000</v>
      </c>
      <c r="D553" s="144">
        <v>1004</v>
      </c>
      <c r="E553" s="136" t="s">
        <v>322</v>
      </c>
      <c r="F553" s="129"/>
      <c r="G553" s="129"/>
      <c r="H553" s="181">
        <f>H554</f>
        <v>146.2</v>
      </c>
    </row>
    <row r="554" spans="2:8" ht="38.25">
      <c r="B554" s="81" t="s">
        <v>704</v>
      </c>
      <c r="C554" s="144">
        <v>1000</v>
      </c>
      <c r="D554" s="144">
        <v>1004</v>
      </c>
      <c r="E554" s="136" t="s">
        <v>703</v>
      </c>
      <c r="F554" s="129"/>
      <c r="G554" s="129"/>
      <c r="H554" s="181">
        <f>H555</f>
        <v>146.2</v>
      </c>
    </row>
    <row r="555" spans="2:8" ht="76.5">
      <c r="B555" s="254" t="s">
        <v>656</v>
      </c>
      <c r="C555" s="144">
        <v>1000</v>
      </c>
      <c r="D555" s="144">
        <v>1004</v>
      </c>
      <c r="E555" s="144" t="s">
        <v>691</v>
      </c>
      <c r="F555" s="129"/>
      <c r="G555" s="129"/>
      <c r="H555" s="181">
        <f>H556</f>
        <v>146.2</v>
      </c>
    </row>
    <row r="556" spans="2:8" ht="25.5">
      <c r="B556" s="81" t="s">
        <v>793</v>
      </c>
      <c r="C556" s="144">
        <v>1000</v>
      </c>
      <c r="D556" s="144">
        <v>1004</v>
      </c>
      <c r="E556" s="144" t="s">
        <v>691</v>
      </c>
      <c r="F556" s="129" t="s">
        <v>794</v>
      </c>
      <c r="G556" s="168"/>
      <c r="H556" s="198">
        <f>H557</f>
        <v>146.2</v>
      </c>
    </row>
    <row r="557" spans="2:8" ht="12.75">
      <c r="B557" s="81" t="s">
        <v>483</v>
      </c>
      <c r="C557" s="144">
        <v>1000</v>
      </c>
      <c r="D557" s="144">
        <v>1004</v>
      </c>
      <c r="E557" s="144" t="s">
        <v>691</v>
      </c>
      <c r="F557" s="129">
        <v>610</v>
      </c>
      <c r="G557" s="168"/>
      <c r="H557" s="198">
        <f>H558</f>
        <v>146.2</v>
      </c>
    </row>
    <row r="558" spans="2:8" ht="12.75">
      <c r="B558" s="81" t="s">
        <v>508</v>
      </c>
      <c r="C558" s="144">
        <v>1000</v>
      </c>
      <c r="D558" s="144">
        <v>1004</v>
      </c>
      <c r="E558" s="144" t="s">
        <v>691</v>
      </c>
      <c r="F558" s="129">
        <v>610</v>
      </c>
      <c r="G558" s="129">
        <v>3</v>
      </c>
      <c r="H558" s="181">
        <v>146.2</v>
      </c>
    </row>
    <row r="559" spans="2:8" ht="12.75">
      <c r="B559" s="81" t="s">
        <v>113</v>
      </c>
      <c r="C559" s="129" t="s">
        <v>500</v>
      </c>
      <c r="D559" s="129" t="s">
        <v>504</v>
      </c>
      <c r="E559" s="129"/>
      <c r="F559" s="129"/>
      <c r="G559" s="129"/>
      <c r="H559" s="132">
        <f>H560</f>
        <v>877.5000000000001</v>
      </c>
    </row>
    <row r="560" spans="2:8" ht="12.75">
      <c r="B560" s="130" t="s">
        <v>531</v>
      </c>
      <c r="C560" s="129" t="s">
        <v>500</v>
      </c>
      <c r="D560" s="129" t="s">
        <v>504</v>
      </c>
      <c r="E560" s="177" t="s">
        <v>69</v>
      </c>
      <c r="F560" s="129"/>
      <c r="G560" s="129"/>
      <c r="H560" s="132">
        <f>H561</f>
        <v>877.5000000000001</v>
      </c>
    </row>
    <row r="561" spans="2:8" ht="25.5">
      <c r="B561" s="261" t="s">
        <v>845</v>
      </c>
      <c r="C561" s="129" t="s">
        <v>500</v>
      </c>
      <c r="D561" s="129" t="s">
        <v>504</v>
      </c>
      <c r="E561" s="124" t="s">
        <v>571</v>
      </c>
      <c r="F561" s="129"/>
      <c r="G561" s="129"/>
      <c r="H561" s="132">
        <f>H562+H566</f>
        <v>877.5000000000001</v>
      </c>
    </row>
    <row r="562" spans="2:8" ht="38.25">
      <c r="B562" s="81" t="s">
        <v>532</v>
      </c>
      <c r="C562" s="129" t="s">
        <v>500</v>
      </c>
      <c r="D562" s="129" t="s">
        <v>504</v>
      </c>
      <c r="E562" s="124" t="s">
        <v>571</v>
      </c>
      <c r="F562" s="129" t="s">
        <v>236</v>
      </c>
      <c r="G562" s="129"/>
      <c r="H562" s="132">
        <f>H563</f>
        <v>709.4000000000001</v>
      </c>
    </row>
    <row r="563" spans="2:8" ht="12.75">
      <c r="B563" s="81" t="s">
        <v>476</v>
      </c>
      <c r="C563" s="129" t="s">
        <v>500</v>
      </c>
      <c r="D563" s="129" t="s">
        <v>504</v>
      </c>
      <c r="E563" s="124" t="s">
        <v>571</v>
      </c>
      <c r="F563" s="129" t="s">
        <v>533</v>
      </c>
      <c r="G563" s="129"/>
      <c r="H563" s="132">
        <f>H564+H565</f>
        <v>709.4000000000001</v>
      </c>
    </row>
    <row r="564" spans="2:8" ht="12.75">
      <c r="B564" s="81" t="s">
        <v>530</v>
      </c>
      <c r="C564" s="129" t="s">
        <v>500</v>
      </c>
      <c r="D564" s="129" t="s">
        <v>504</v>
      </c>
      <c r="E564" s="124" t="s">
        <v>571</v>
      </c>
      <c r="F564" s="129" t="s">
        <v>533</v>
      </c>
      <c r="G564" s="129" t="s">
        <v>520</v>
      </c>
      <c r="H564" s="132">
        <v>35.2</v>
      </c>
    </row>
    <row r="565" spans="2:8" ht="12.75">
      <c r="B565" s="81" t="s">
        <v>508</v>
      </c>
      <c r="C565" s="129" t="s">
        <v>500</v>
      </c>
      <c r="D565" s="129" t="s">
        <v>504</v>
      </c>
      <c r="E565" s="124" t="s">
        <v>571</v>
      </c>
      <c r="F565" s="129" t="s">
        <v>533</v>
      </c>
      <c r="G565" s="129">
        <v>3</v>
      </c>
      <c r="H565" s="132">
        <v>674.2</v>
      </c>
    </row>
    <row r="566" spans="2:8" ht="12.75">
      <c r="B566" s="130" t="s">
        <v>753</v>
      </c>
      <c r="C566" s="129" t="s">
        <v>500</v>
      </c>
      <c r="D566" s="129" t="s">
        <v>504</v>
      </c>
      <c r="E566" s="124" t="s">
        <v>571</v>
      </c>
      <c r="F566" s="129" t="s">
        <v>536</v>
      </c>
      <c r="G566" s="129"/>
      <c r="H566" s="132">
        <f>H567</f>
        <v>168.1</v>
      </c>
    </row>
    <row r="567" spans="2:8" ht="12.75">
      <c r="B567" s="130" t="s">
        <v>537</v>
      </c>
      <c r="C567" s="129" t="s">
        <v>500</v>
      </c>
      <c r="D567" s="129" t="s">
        <v>504</v>
      </c>
      <c r="E567" s="124" t="s">
        <v>571</v>
      </c>
      <c r="F567" s="129" t="s">
        <v>538</v>
      </c>
      <c r="G567" s="129"/>
      <c r="H567" s="132">
        <f>H568</f>
        <v>168.1</v>
      </c>
    </row>
    <row r="568" spans="2:8" ht="12.75">
      <c r="B568" s="81" t="s">
        <v>508</v>
      </c>
      <c r="C568" s="129" t="s">
        <v>500</v>
      </c>
      <c r="D568" s="129" t="s">
        <v>504</v>
      </c>
      <c r="E568" s="124" t="s">
        <v>571</v>
      </c>
      <c r="F568" s="129" t="s">
        <v>538</v>
      </c>
      <c r="G568" s="129">
        <v>3</v>
      </c>
      <c r="H568" s="132">
        <v>168.1</v>
      </c>
    </row>
    <row r="569" spans="2:8" ht="12.75">
      <c r="B569" s="69" t="s">
        <v>122</v>
      </c>
      <c r="C569" s="168" t="s">
        <v>505</v>
      </c>
      <c r="D569" s="168"/>
      <c r="E569" s="168"/>
      <c r="F569" s="168"/>
      <c r="G569" s="168"/>
      <c r="H569" s="170">
        <f>H571</f>
        <v>126</v>
      </c>
    </row>
    <row r="570" spans="2:8" ht="12.75">
      <c r="B570" s="81" t="s">
        <v>530</v>
      </c>
      <c r="C570" s="129"/>
      <c r="D570" s="129"/>
      <c r="E570" s="129"/>
      <c r="F570" s="129"/>
      <c r="G570" s="129" t="s">
        <v>520</v>
      </c>
      <c r="H570" s="132">
        <f>H576+H580+H584</f>
        <v>126</v>
      </c>
    </row>
    <row r="571" spans="2:8" ht="12.75">
      <c r="B571" s="81" t="s">
        <v>383</v>
      </c>
      <c r="C571" s="129" t="s">
        <v>505</v>
      </c>
      <c r="D571" s="129" t="s">
        <v>382</v>
      </c>
      <c r="E571" s="129"/>
      <c r="F571" s="129"/>
      <c r="G571" s="129"/>
      <c r="H571" s="132">
        <f>H572</f>
        <v>126</v>
      </c>
    </row>
    <row r="572" spans="2:8" ht="38.25">
      <c r="B572" s="81" t="s">
        <v>564</v>
      </c>
      <c r="C572" s="129" t="s">
        <v>505</v>
      </c>
      <c r="D572" s="129" t="s">
        <v>382</v>
      </c>
      <c r="E572" s="124" t="s">
        <v>563</v>
      </c>
      <c r="F572" s="129"/>
      <c r="G572" s="129"/>
      <c r="H572" s="132">
        <f>H573+H577+H581</f>
        <v>126</v>
      </c>
    </row>
    <row r="573" spans="2:8" ht="51">
      <c r="B573" s="81" t="s">
        <v>550</v>
      </c>
      <c r="C573" s="129" t="s">
        <v>505</v>
      </c>
      <c r="D573" s="129" t="s">
        <v>382</v>
      </c>
      <c r="E573" s="124" t="s">
        <v>351</v>
      </c>
      <c r="F573" s="129"/>
      <c r="G573" s="129"/>
      <c r="H573" s="132">
        <f>H574</f>
        <v>30</v>
      </c>
    </row>
    <row r="574" spans="2:8" ht="12.75">
      <c r="B574" s="130" t="s">
        <v>753</v>
      </c>
      <c r="C574" s="129" t="s">
        <v>505</v>
      </c>
      <c r="D574" s="129" t="s">
        <v>382</v>
      </c>
      <c r="E574" s="124" t="s">
        <v>351</v>
      </c>
      <c r="F574" s="129" t="s">
        <v>536</v>
      </c>
      <c r="G574" s="129"/>
      <c r="H574" s="132">
        <f>H575</f>
        <v>30</v>
      </c>
    </row>
    <row r="575" spans="2:8" ht="12.75">
      <c r="B575" s="130" t="s">
        <v>537</v>
      </c>
      <c r="C575" s="129" t="s">
        <v>505</v>
      </c>
      <c r="D575" s="129" t="s">
        <v>382</v>
      </c>
      <c r="E575" s="124" t="s">
        <v>351</v>
      </c>
      <c r="F575" s="129" t="s">
        <v>538</v>
      </c>
      <c r="G575" s="129"/>
      <c r="H575" s="132">
        <f>H576</f>
        <v>30</v>
      </c>
    </row>
    <row r="576" spans="2:8" ht="12.75">
      <c r="B576" s="81" t="s">
        <v>530</v>
      </c>
      <c r="C576" s="129" t="s">
        <v>505</v>
      </c>
      <c r="D576" s="129" t="s">
        <v>382</v>
      </c>
      <c r="E576" s="124" t="s">
        <v>351</v>
      </c>
      <c r="F576" s="129" t="s">
        <v>538</v>
      </c>
      <c r="G576" s="129">
        <v>2</v>
      </c>
      <c r="H576" s="132">
        <v>30</v>
      </c>
    </row>
    <row r="577" spans="2:8" ht="51">
      <c r="B577" s="254" t="s">
        <v>865</v>
      </c>
      <c r="C577" s="129" t="s">
        <v>505</v>
      </c>
      <c r="D577" s="129" t="s">
        <v>382</v>
      </c>
      <c r="E577" s="124" t="s">
        <v>352</v>
      </c>
      <c r="F577" s="129"/>
      <c r="G577" s="129"/>
      <c r="H577" s="132">
        <f>H578</f>
        <v>3</v>
      </c>
    </row>
    <row r="578" spans="2:8" ht="12.75">
      <c r="B578" s="130" t="s">
        <v>753</v>
      </c>
      <c r="C578" s="129" t="s">
        <v>505</v>
      </c>
      <c r="D578" s="129" t="s">
        <v>382</v>
      </c>
      <c r="E578" s="124" t="s">
        <v>352</v>
      </c>
      <c r="F578" s="129" t="s">
        <v>536</v>
      </c>
      <c r="G578" s="129"/>
      <c r="H578" s="132">
        <f>H579</f>
        <v>3</v>
      </c>
    </row>
    <row r="579" spans="2:10" ht="12.75">
      <c r="B579" s="130" t="s">
        <v>537</v>
      </c>
      <c r="C579" s="129" t="s">
        <v>505</v>
      </c>
      <c r="D579" s="129" t="s">
        <v>382</v>
      </c>
      <c r="E579" s="124" t="s">
        <v>352</v>
      </c>
      <c r="F579" s="129" t="s">
        <v>538</v>
      </c>
      <c r="G579" s="129"/>
      <c r="H579" s="132">
        <f>H580</f>
        <v>3</v>
      </c>
      <c r="J579" s="171"/>
    </row>
    <row r="580" spans="2:8" ht="12.75">
      <c r="B580" s="81" t="s">
        <v>530</v>
      </c>
      <c r="C580" s="129" t="s">
        <v>505</v>
      </c>
      <c r="D580" s="129" t="s">
        <v>382</v>
      </c>
      <c r="E580" s="124" t="s">
        <v>352</v>
      </c>
      <c r="F580" s="129" t="s">
        <v>538</v>
      </c>
      <c r="G580" s="129">
        <v>2</v>
      </c>
      <c r="H580" s="132">
        <v>3</v>
      </c>
    </row>
    <row r="581" spans="2:8" ht="51">
      <c r="B581" s="254" t="s">
        <v>552</v>
      </c>
      <c r="C581" s="129" t="s">
        <v>505</v>
      </c>
      <c r="D581" s="129" t="s">
        <v>382</v>
      </c>
      <c r="E581" s="124" t="s">
        <v>353</v>
      </c>
      <c r="F581" s="129"/>
      <c r="G581" s="129"/>
      <c r="H581" s="132">
        <f>H582</f>
        <v>93</v>
      </c>
    </row>
    <row r="582" spans="2:8" ht="12.75">
      <c r="B582" s="130" t="s">
        <v>753</v>
      </c>
      <c r="C582" s="129" t="s">
        <v>505</v>
      </c>
      <c r="D582" s="129" t="s">
        <v>382</v>
      </c>
      <c r="E582" s="124" t="s">
        <v>353</v>
      </c>
      <c r="F582" s="129" t="s">
        <v>536</v>
      </c>
      <c r="G582" s="129"/>
      <c r="H582" s="132">
        <f>H583</f>
        <v>93</v>
      </c>
    </row>
    <row r="583" spans="2:8" ht="12.75">
      <c r="B583" s="130" t="s">
        <v>537</v>
      </c>
      <c r="C583" s="129" t="s">
        <v>505</v>
      </c>
      <c r="D583" s="129" t="s">
        <v>382</v>
      </c>
      <c r="E583" s="124" t="s">
        <v>353</v>
      </c>
      <c r="F583" s="129" t="s">
        <v>538</v>
      </c>
      <c r="G583" s="129"/>
      <c r="H583" s="132">
        <f>H584</f>
        <v>93</v>
      </c>
    </row>
    <row r="584" spans="2:8" ht="12.75">
      <c r="B584" s="81" t="s">
        <v>530</v>
      </c>
      <c r="C584" s="129" t="s">
        <v>505</v>
      </c>
      <c r="D584" s="129" t="s">
        <v>382</v>
      </c>
      <c r="E584" s="124" t="s">
        <v>353</v>
      </c>
      <c r="F584" s="129" t="s">
        <v>538</v>
      </c>
      <c r="G584" s="129">
        <v>2</v>
      </c>
      <c r="H584" s="132">
        <v>93</v>
      </c>
    </row>
    <row r="585" spans="2:8" ht="25.5">
      <c r="B585" s="69" t="s">
        <v>449</v>
      </c>
      <c r="C585" s="168" t="s">
        <v>448</v>
      </c>
      <c r="D585" s="168"/>
      <c r="E585" s="168"/>
      <c r="F585" s="168"/>
      <c r="G585" s="168"/>
      <c r="H585" s="170">
        <f>H588+H594</f>
        <v>3602.5</v>
      </c>
    </row>
    <row r="586" spans="2:8" ht="12.75">
      <c r="B586" s="81" t="s">
        <v>530</v>
      </c>
      <c r="C586" s="129"/>
      <c r="D586" s="129"/>
      <c r="E586" s="129"/>
      <c r="F586" s="129"/>
      <c r="G586" s="129" t="s">
        <v>520</v>
      </c>
      <c r="H586" s="132">
        <f>H599</f>
        <v>300</v>
      </c>
    </row>
    <row r="587" spans="2:8" ht="12.75">
      <c r="B587" s="81" t="s">
        <v>508</v>
      </c>
      <c r="C587" s="129"/>
      <c r="D587" s="129"/>
      <c r="E587" s="129"/>
      <c r="F587" s="129"/>
      <c r="G587" s="129" t="s">
        <v>78</v>
      </c>
      <c r="H587" s="132">
        <f>H593</f>
        <v>3302.5</v>
      </c>
    </row>
    <row r="588" spans="2:8" ht="25.5">
      <c r="B588" s="81" t="s">
        <v>451</v>
      </c>
      <c r="C588" s="129" t="s">
        <v>448</v>
      </c>
      <c r="D588" s="129" t="s">
        <v>450</v>
      </c>
      <c r="E588" s="129"/>
      <c r="F588" s="129"/>
      <c r="G588" s="129"/>
      <c r="H588" s="132">
        <f>H589</f>
        <v>3302.5</v>
      </c>
    </row>
    <row r="589" spans="2:8" ht="12.75">
      <c r="B589" s="130" t="s">
        <v>531</v>
      </c>
      <c r="C589" s="129" t="s">
        <v>448</v>
      </c>
      <c r="D589" s="129" t="s">
        <v>450</v>
      </c>
      <c r="E589" s="129" t="s">
        <v>69</v>
      </c>
      <c r="F589" s="129"/>
      <c r="G589" s="129"/>
      <c r="H589" s="132">
        <f>H590</f>
        <v>3302.5</v>
      </c>
    </row>
    <row r="590" spans="2:8" ht="25.5">
      <c r="B590" s="261" t="s">
        <v>252</v>
      </c>
      <c r="C590" s="129" t="s">
        <v>448</v>
      </c>
      <c r="D590" s="129" t="s">
        <v>450</v>
      </c>
      <c r="E590" s="138" t="s">
        <v>624</v>
      </c>
      <c r="F590" s="129"/>
      <c r="G590" s="129"/>
      <c r="H590" s="132">
        <f>H591</f>
        <v>3302.5</v>
      </c>
    </row>
    <row r="591" spans="2:8" ht="12.75">
      <c r="B591" s="175" t="s">
        <v>263</v>
      </c>
      <c r="C591" s="129" t="s">
        <v>448</v>
      </c>
      <c r="D591" s="129" t="s">
        <v>450</v>
      </c>
      <c r="E591" s="138" t="s">
        <v>624</v>
      </c>
      <c r="F591" s="129" t="s">
        <v>765</v>
      </c>
      <c r="G591" s="129"/>
      <c r="H591" s="132">
        <f>H592</f>
        <v>3302.5</v>
      </c>
    </row>
    <row r="592" spans="2:8" ht="12.75">
      <c r="B592" s="175" t="s">
        <v>481</v>
      </c>
      <c r="C592" s="129" t="s">
        <v>448</v>
      </c>
      <c r="D592" s="129" t="s">
        <v>450</v>
      </c>
      <c r="E592" s="138" t="s">
        <v>624</v>
      </c>
      <c r="F592" s="129" t="s">
        <v>480</v>
      </c>
      <c r="G592" s="129"/>
      <c r="H592" s="181">
        <f>H593</f>
        <v>3302.5</v>
      </c>
    </row>
    <row r="593" spans="2:8" ht="12.75">
      <c r="B593" s="175" t="s">
        <v>508</v>
      </c>
      <c r="C593" s="129" t="s">
        <v>448</v>
      </c>
      <c r="D593" s="129" t="s">
        <v>450</v>
      </c>
      <c r="E593" s="138" t="s">
        <v>624</v>
      </c>
      <c r="F593" s="129" t="s">
        <v>480</v>
      </c>
      <c r="G593" s="129">
        <v>3</v>
      </c>
      <c r="H593" s="181">
        <v>3302.5</v>
      </c>
    </row>
    <row r="594" spans="2:8" ht="12.75">
      <c r="B594" s="81" t="s">
        <v>876</v>
      </c>
      <c r="C594" s="129" t="s">
        <v>448</v>
      </c>
      <c r="D594" s="129" t="s">
        <v>877</v>
      </c>
      <c r="E594" s="129"/>
      <c r="F594" s="129"/>
      <c r="G594" s="129"/>
      <c r="H594" s="181">
        <f>H595</f>
        <v>300</v>
      </c>
    </row>
    <row r="595" spans="2:8" ht="12.75">
      <c r="B595" s="130" t="s">
        <v>531</v>
      </c>
      <c r="C595" s="129" t="s">
        <v>448</v>
      </c>
      <c r="D595" s="129" t="s">
        <v>877</v>
      </c>
      <c r="E595" s="129" t="s">
        <v>69</v>
      </c>
      <c r="F595" s="129"/>
      <c r="G595" s="129"/>
      <c r="H595" s="181">
        <f>H596</f>
        <v>300</v>
      </c>
    </row>
    <row r="596" spans="2:8" ht="25.5">
      <c r="B596" s="81" t="s">
        <v>878</v>
      </c>
      <c r="C596" s="129" t="s">
        <v>448</v>
      </c>
      <c r="D596" s="129" t="s">
        <v>877</v>
      </c>
      <c r="E596" s="124" t="s">
        <v>625</v>
      </c>
      <c r="F596" s="129"/>
      <c r="G596" s="129"/>
      <c r="H596" s="181">
        <f>H597</f>
        <v>300</v>
      </c>
    </row>
    <row r="597" spans="2:8" ht="12.75">
      <c r="B597" s="175" t="s">
        <v>263</v>
      </c>
      <c r="C597" s="129" t="s">
        <v>448</v>
      </c>
      <c r="D597" s="129" t="s">
        <v>877</v>
      </c>
      <c r="E597" s="124" t="s">
        <v>625</v>
      </c>
      <c r="F597" s="129" t="s">
        <v>765</v>
      </c>
      <c r="G597" s="129"/>
      <c r="H597" s="181">
        <f>H598</f>
        <v>300</v>
      </c>
    </row>
    <row r="598" spans="2:8" ht="12.75">
      <c r="B598" s="175" t="s">
        <v>481</v>
      </c>
      <c r="C598" s="129" t="s">
        <v>448</v>
      </c>
      <c r="D598" s="129" t="s">
        <v>877</v>
      </c>
      <c r="E598" s="124" t="s">
        <v>625</v>
      </c>
      <c r="F598" s="129" t="s">
        <v>480</v>
      </c>
      <c r="G598" s="129"/>
      <c r="H598" s="181">
        <f>H599</f>
        <v>300</v>
      </c>
    </row>
    <row r="599" spans="2:8" ht="12.75">
      <c r="B599" s="175" t="s">
        <v>530</v>
      </c>
      <c r="C599" s="129" t="s">
        <v>448</v>
      </c>
      <c r="D599" s="129" t="s">
        <v>877</v>
      </c>
      <c r="E599" s="124" t="s">
        <v>625</v>
      </c>
      <c r="F599" s="129" t="s">
        <v>480</v>
      </c>
      <c r="G599" s="129">
        <v>2</v>
      </c>
      <c r="H599" s="181">
        <v>300</v>
      </c>
    </row>
  </sheetData>
  <sheetProtection/>
  <autoFilter ref="B8:H599"/>
  <mergeCells count="2">
    <mergeCell ref="B6:H6"/>
    <mergeCell ref="B7:H7"/>
  </mergeCells>
  <printOptions/>
  <pageMargins left="0.84" right="0.2" top="0.46" bottom="0.27" header="0.2" footer="0.2"/>
  <pageSetup horizontalDpi="600" verticalDpi="600" orientation="portrait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B2:L660"/>
  <sheetViews>
    <sheetView zoomScalePageLayoutView="0" workbookViewId="0" topLeftCell="A428">
      <selection activeCell="C27" sqref="C27"/>
    </sheetView>
  </sheetViews>
  <sheetFormatPr defaultColWidth="9.00390625" defaultRowHeight="12.75"/>
  <cols>
    <col min="1" max="1" width="9.125" style="56" customWidth="1"/>
    <col min="2" max="2" width="93.00390625" style="67" customWidth="1"/>
    <col min="3" max="3" width="4.25390625" style="72" customWidth="1"/>
    <col min="4" max="4" width="5.125" style="56" customWidth="1"/>
    <col min="5" max="5" width="5.25390625" style="56" customWidth="1"/>
    <col min="6" max="6" width="16.25390625" style="56" customWidth="1"/>
    <col min="7" max="7" width="7.125" style="56" customWidth="1"/>
    <col min="8" max="8" width="3.375" style="56" customWidth="1"/>
    <col min="9" max="9" width="12.25390625" style="171" customWidth="1"/>
    <col min="10" max="10" width="9.125" style="56" customWidth="1"/>
    <col min="11" max="11" width="10.00390625" style="56" customWidth="1"/>
    <col min="12" max="16384" width="9.125" style="56" customWidth="1"/>
  </cols>
  <sheetData>
    <row r="2" spans="4:9" ht="12.75">
      <c r="D2" s="55"/>
      <c r="E2" s="55"/>
      <c r="F2" s="55"/>
      <c r="G2" s="55"/>
      <c r="H2" s="55"/>
      <c r="I2" s="185" t="s">
        <v>486</v>
      </c>
    </row>
    <row r="3" spans="3:9" ht="12.75" customHeight="1">
      <c r="C3" s="73"/>
      <c r="E3" s="57"/>
      <c r="F3" s="57"/>
      <c r="G3" s="57"/>
      <c r="H3" s="57"/>
      <c r="I3" s="186" t="s">
        <v>579</v>
      </c>
    </row>
    <row r="4" spans="3:9" ht="12.75" customHeight="1">
      <c r="C4" s="73"/>
      <c r="E4" s="57"/>
      <c r="F4" s="57"/>
      <c r="G4" s="57"/>
      <c r="H4" s="57"/>
      <c r="I4" s="186" t="s">
        <v>64</v>
      </c>
    </row>
    <row r="5" spans="2:8" ht="12.75">
      <c r="B5" s="74"/>
      <c r="C5" s="75"/>
      <c r="D5" s="58"/>
      <c r="E5" s="58"/>
      <c r="F5" s="58"/>
      <c r="G5" s="58"/>
      <c r="H5" s="58"/>
    </row>
    <row r="6" spans="2:9" ht="12.75">
      <c r="B6" s="284" t="s">
        <v>67</v>
      </c>
      <c r="C6" s="284"/>
      <c r="D6" s="284"/>
      <c r="E6" s="284"/>
      <c r="F6" s="284"/>
      <c r="G6" s="284"/>
      <c r="H6" s="284"/>
      <c r="I6" s="284"/>
    </row>
    <row r="7" spans="2:9" ht="12.75">
      <c r="B7" s="148"/>
      <c r="C7" s="148"/>
      <c r="D7" s="148"/>
      <c r="E7" s="148"/>
      <c r="F7" s="148"/>
      <c r="G7" s="148"/>
      <c r="H7" s="148"/>
      <c r="I7" s="184"/>
    </row>
    <row r="8" spans="2:9" ht="35.25" customHeight="1">
      <c r="B8" s="76" t="s">
        <v>283</v>
      </c>
      <c r="C8" s="77" t="s">
        <v>73</v>
      </c>
      <c r="D8" s="30" t="s">
        <v>527</v>
      </c>
      <c r="E8" s="30" t="s">
        <v>462</v>
      </c>
      <c r="F8" s="30" t="s">
        <v>506</v>
      </c>
      <c r="G8" s="30" t="s">
        <v>114</v>
      </c>
      <c r="H8" s="31" t="s">
        <v>507</v>
      </c>
      <c r="I8" s="189" t="s">
        <v>528</v>
      </c>
    </row>
    <row r="9" spans="2:9" ht="12.75">
      <c r="B9" s="64" t="s">
        <v>529</v>
      </c>
      <c r="C9" s="122"/>
      <c r="D9" s="65"/>
      <c r="E9" s="65"/>
      <c r="F9" s="65"/>
      <c r="G9" s="65"/>
      <c r="H9" s="65"/>
      <c r="I9" s="170">
        <f>I14+I43+I208+I251+I294+I309+I321</f>
        <v>176249.80000000002</v>
      </c>
    </row>
    <row r="10" spans="2:9" ht="12.75">
      <c r="B10" s="64" t="s">
        <v>526</v>
      </c>
      <c r="C10" s="122"/>
      <c r="D10" s="65"/>
      <c r="E10" s="65"/>
      <c r="F10" s="65"/>
      <c r="G10" s="65"/>
      <c r="H10" s="65">
        <v>1</v>
      </c>
      <c r="I10" s="170">
        <f>I44+I295</f>
        <v>2400</v>
      </c>
    </row>
    <row r="11" spans="2:12" ht="12.75">
      <c r="B11" s="64" t="s">
        <v>530</v>
      </c>
      <c r="C11" s="122"/>
      <c r="D11" s="65"/>
      <c r="E11" s="65"/>
      <c r="F11" s="65"/>
      <c r="G11" s="65"/>
      <c r="H11" s="65">
        <v>2</v>
      </c>
      <c r="I11" s="170">
        <f>I15+I45+I209+I252+I296+I310+I322</f>
        <v>80573</v>
      </c>
      <c r="J11" s="63"/>
      <c r="L11" s="63"/>
    </row>
    <row r="12" spans="2:9" ht="12.75">
      <c r="B12" s="64" t="s">
        <v>508</v>
      </c>
      <c r="C12" s="122"/>
      <c r="D12" s="65"/>
      <c r="E12" s="65"/>
      <c r="F12" s="65"/>
      <c r="G12" s="65"/>
      <c r="H12" s="65">
        <v>3</v>
      </c>
      <c r="I12" s="170">
        <f>I46+I253+I323+I16</f>
        <v>89372.20000000001</v>
      </c>
    </row>
    <row r="13" spans="2:12" ht="12.75">
      <c r="B13" s="64" t="s">
        <v>509</v>
      </c>
      <c r="C13" s="122"/>
      <c r="D13" s="65"/>
      <c r="E13" s="65"/>
      <c r="F13" s="65"/>
      <c r="G13" s="65"/>
      <c r="H13" s="65">
        <v>4</v>
      </c>
      <c r="I13" s="170">
        <f>I17+I254+I324+I47</f>
        <v>3904.6</v>
      </c>
      <c r="K13" s="63"/>
      <c r="L13" s="63"/>
    </row>
    <row r="14" spans="2:11" ht="17.25" customHeight="1">
      <c r="B14" s="149" t="s">
        <v>153</v>
      </c>
      <c r="C14" s="150">
        <v>163</v>
      </c>
      <c r="D14" s="65"/>
      <c r="E14" s="65"/>
      <c r="F14" s="65"/>
      <c r="G14" s="65"/>
      <c r="H14" s="65"/>
      <c r="I14" s="170">
        <f>I18+I25+I32</f>
        <v>7695.900000000001</v>
      </c>
      <c r="K14" s="63"/>
    </row>
    <row r="15" spans="2:9" ht="12.75">
      <c r="B15" s="66" t="s">
        <v>530</v>
      </c>
      <c r="C15" s="125"/>
      <c r="D15" s="30"/>
      <c r="E15" s="30"/>
      <c r="F15" s="30"/>
      <c r="G15" s="30"/>
      <c r="H15" s="30">
        <v>2</v>
      </c>
      <c r="I15" s="132">
        <f>I24+I31</f>
        <v>389.8</v>
      </c>
    </row>
    <row r="16" spans="2:9" ht="12.75">
      <c r="B16" s="66" t="s">
        <v>508</v>
      </c>
      <c r="C16" s="125"/>
      <c r="D16" s="30"/>
      <c r="E16" s="30"/>
      <c r="F16" s="30"/>
      <c r="G16" s="30"/>
      <c r="H16" s="30">
        <v>3</v>
      </c>
      <c r="I16" s="132">
        <f>I42</f>
        <v>6194.7</v>
      </c>
    </row>
    <row r="17" spans="2:9" ht="12.75">
      <c r="B17" s="66" t="s">
        <v>509</v>
      </c>
      <c r="C17" s="125"/>
      <c r="D17" s="30"/>
      <c r="E17" s="30"/>
      <c r="F17" s="30"/>
      <c r="G17" s="30"/>
      <c r="H17" s="30">
        <v>4</v>
      </c>
      <c r="I17" s="132">
        <f>I38</f>
        <v>1111.4</v>
      </c>
    </row>
    <row r="18" spans="2:9" ht="12.75">
      <c r="B18" s="62" t="s">
        <v>402</v>
      </c>
      <c r="C18" s="79"/>
      <c r="D18" s="60" t="s">
        <v>463</v>
      </c>
      <c r="E18" s="60"/>
      <c r="F18" s="60"/>
      <c r="G18" s="60"/>
      <c r="H18" s="60"/>
      <c r="I18" s="132">
        <f aca="true" t="shared" si="0" ref="I18:I23">I19</f>
        <v>200</v>
      </c>
    </row>
    <row r="19" spans="2:9" ht="12.75">
      <c r="B19" s="66" t="s">
        <v>404</v>
      </c>
      <c r="C19" s="123"/>
      <c r="D19" s="60" t="s">
        <v>463</v>
      </c>
      <c r="E19" s="60" t="s">
        <v>443</v>
      </c>
      <c r="F19" s="60"/>
      <c r="G19" s="60"/>
      <c r="H19" s="60"/>
      <c r="I19" s="132">
        <f t="shared" si="0"/>
        <v>200</v>
      </c>
    </row>
    <row r="20" spans="2:9" ht="12.75">
      <c r="B20" s="66" t="s">
        <v>531</v>
      </c>
      <c r="C20" s="80"/>
      <c r="D20" s="60" t="s">
        <v>463</v>
      </c>
      <c r="E20" s="60" t="s">
        <v>443</v>
      </c>
      <c r="F20" s="124" t="s">
        <v>69</v>
      </c>
      <c r="G20" s="60"/>
      <c r="H20" s="60"/>
      <c r="I20" s="132">
        <f t="shared" si="0"/>
        <v>200</v>
      </c>
    </row>
    <row r="21" spans="2:9" ht="25.5">
      <c r="B21" s="254" t="s">
        <v>755</v>
      </c>
      <c r="C21" s="123"/>
      <c r="D21" s="60" t="s">
        <v>463</v>
      </c>
      <c r="E21" s="60" t="s">
        <v>443</v>
      </c>
      <c r="F21" s="124" t="s">
        <v>68</v>
      </c>
      <c r="G21" s="60"/>
      <c r="H21" s="60"/>
      <c r="I21" s="132">
        <f t="shared" si="0"/>
        <v>200</v>
      </c>
    </row>
    <row r="22" spans="2:9" ht="12.75">
      <c r="B22" s="66" t="s">
        <v>753</v>
      </c>
      <c r="C22" s="125"/>
      <c r="D22" s="60" t="s">
        <v>463</v>
      </c>
      <c r="E22" s="60" t="s">
        <v>443</v>
      </c>
      <c r="F22" s="124" t="s">
        <v>68</v>
      </c>
      <c r="G22" s="60" t="s">
        <v>536</v>
      </c>
      <c r="H22" s="60"/>
      <c r="I22" s="132">
        <f t="shared" si="0"/>
        <v>200</v>
      </c>
    </row>
    <row r="23" spans="2:9" ht="12.75">
      <c r="B23" s="66" t="s">
        <v>537</v>
      </c>
      <c r="C23" s="125"/>
      <c r="D23" s="60" t="s">
        <v>463</v>
      </c>
      <c r="E23" s="60" t="s">
        <v>443</v>
      </c>
      <c r="F23" s="124" t="s">
        <v>68</v>
      </c>
      <c r="G23" s="60" t="s">
        <v>538</v>
      </c>
      <c r="H23" s="60"/>
      <c r="I23" s="132">
        <f t="shared" si="0"/>
        <v>200</v>
      </c>
    </row>
    <row r="24" spans="2:12" ht="12.75">
      <c r="B24" s="62" t="s">
        <v>530</v>
      </c>
      <c r="C24" s="125"/>
      <c r="D24" s="60" t="s">
        <v>463</v>
      </c>
      <c r="E24" s="60" t="s">
        <v>443</v>
      </c>
      <c r="F24" s="124" t="s">
        <v>68</v>
      </c>
      <c r="G24" s="60" t="s">
        <v>538</v>
      </c>
      <c r="H24" s="60">
        <v>2</v>
      </c>
      <c r="I24" s="132">
        <v>200</v>
      </c>
      <c r="L24" s="63"/>
    </row>
    <row r="25" spans="2:9" ht="12.75">
      <c r="B25" s="62" t="s">
        <v>406</v>
      </c>
      <c r="C25" s="79"/>
      <c r="D25" s="60" t="s">
        <v>473</v>
      </c>
      <c r="E25" s="60"/>
      <c r="F25" s="60"/>
      <c r="G25" s="60"/>
      <c r="H25" s="60"/>
      <c r="I25" s="132">
        <f aca="true" t="shared" si="1" ref="I25:I30">I26</f>
        <v>189.8</v>
      </c>
    </row>
    <row r="26" spans="2:9" ht="12.75">
      <c r="B26" s="62" t="s">
        <v>424</v>
      </c>
      <c r="C26" s="126"/>
      <c r="D26" s="60" t="s">
        <v>473</v>
      </c>
      <c r="E26" s="60" t="s">
        <v>423</v>
      </c>
      <c r="F26" s="60"/>
      <c r="G26" s="60"/>
      <c r="H26" s="60"/>
      <c r="I26" s="132">
        <f t="shared" si="1"/>
        <v>189.8</v>
      </c>
    </row>
    <row r="27" spans="2:9" ht="12.75">
      <c r="B27" s="66" t="s">
        <v>531</v>
      </c>
      <c r="C27" s="126"/>
      <c r="D27" s="60" t="s">
        <v>473</v>
      </c>
      <c r="E27" s="60" t="s">
        <v>423</v>
      </c>
      <c r="F27" s="124" t="s">
        <v>69</v>
      </c>
      <c r="G27" s="60"/>
      <c r="H27" s="60"/>
      <c r="I27" s="132">
        <f t="shared" si="1"/>
        <v>189.8</v>
      </c>
    </row>
    <row r="28" spans="2:9" ht="25.5">
      <c r="B28" s="254" t="s">
        <v>647</v>
      </c>
      <c r="C28" s="126"/>
      <c r="D28" s="60" t="s">
        <v>473</v>
      </c>
      <c r="E28" s="60" t="s">
        <v>423</v>
      </c>
      <c r="F28" s="124" t="s">
        <v>681</v>
      </c>
      <c r="G28" s="60"/>
      <c r="H28" s="60"/>
      <c r="I28" s="132">
        <f t="shared" si="1"/>
        <v>189.8</v>
      </c>
    </row>
    <row r="29" spans="2:9" ht="12.75">
      <c r="B29" s="66" t="s">
        <v>753</v>
      </c>
      <c r="C29" s="126"/>
      <c r="D29" s="60" t="s">
        <v>473</v>
      </c>
      <c r="E29" s="60" t="s">
        <v>423</v>
      </c>
      <c r="F29" s="124" t="s">
        <v>681</v>
      </c>
      <c r="G29" s="60" t="s">
        <v>536</v>
      </c>
      <c r="H29" s="93"/>
      <c r="I29" s="132">
        <f t="shared" si="1"/>
        <v>189.8</v>
      </c>
    </row>
    <row r="30" spans="2:9" ht="12.75">
      <c r="B30" s="66" t="s">
        <v>537</v>
      </c>
      <c r="C30" s="126"/>
      <c r="D30" s="60" t="s">
        <v>473</v>
      </c>
      <c r="E30" s="60" t="s">
        <v>423</v>
      </c>
      <c r="F30" s="124" t="s">
        <v>681</v>
      </c>
      <c r="G30" s="60" t="s">
        <v>538</v>
      </c>
      <c r="H30" s="60"/>
      <c r="I30" s="132">
        <f t="shared" si="1"/>
        <v>189.8</v>
      </c>
    </row>
    <row r="31" spans="2:9" ht="12.75">
      <c r="B31" s="62" t="s">
        <v>530</v>
      </c>
      <c r="C31" s="126"/>
      <c r="D31" s="60" t="s">
        <v>473</v>
      </c>
      <c r="E31" s="60" t="s">
        <v>423</v>
      </c>
      <c r="F31" s="124" t="s">
        <v>681</v>
      </c>
      <c r="G31" s="60" t="s">
        <v>538</v>
      </c>
      <c r="H31" s="60">
        <v>2</v>
      </c>
      <c r="I31" s="132">
        <v>189.8</v>
      </c>
    </row>
    <row r="32" spans="2:9" ht="12.75">
      <c r="B32" s="62" t="s">
        <v>111</v>
      </c>
      <c r="C32" s="123"/>
      <c r="D32" s="60" t="s">
        <v>500</v>
      </c>
      <c r="E32" s="60"/>
      <c r="F32" s="60"/>
      <c r="G32" s="60"/>
      <c r="H32" s="60"/>
      <c r="I32" s="132">
        <f aca="true" t="shared" si="2" ref="I32:I41">I33</f>
        <v>7306.1</v>
      </c>
    </row>
    <row r="33" spans="2:9" ht="12.75">
      <c r="B33" s="62" t="s">
        <v>123</v>
      </c>
      <c r="C33" s="79"/>
      <c r="D33" s="60" t="s">
        <v>500</v>
      </c>
      <c r="E33" s="60" t="s">
        <v>503</v>
      </c>
      <c r="F33" s="60"/>
      <c r="G33" s="60"/>
      <c r="H33" s="60"/>
      <c r="I33" s="132">
        <f t="shared" si="2"/>
        <v>7306.1</v>
      </c>
    </row>
    <row r="34" spans="2:9" ht="12.75">
      <c r="B34" s="66" t="s">
        <v>531</v>
      </c>
      <c r="C34" s="80"/>
      <c r="D34" s="78">
        <v>1000</v>
      </c>
      <c r="E34" s="78">
        <v>1004</v>
      </c>
      <c r="F34" s="124" t="s">
        <v>69</v>
      </c>
      <c r="G34" s="59"/>
      <c r="H34" s="59"/>
      <c r="I34" s="132">
        <f>I39+I35</f>
        <v>7306.1</v>
      </c>
    </row>
    <row r="35" spans="2:9" ht="38.25">
      <c r="B35" s="261" t="s">
        <v>838</v>
      </c>
      <c r="C35" s="128"/>
      <c r="D35" s="144">
        <v>1000</v>
      </c>
      <c r="E35" s="144">
        <v>1004</v>
      </c>
      <c r="F35" s="262" t="s">
        <v>329</v>
      </c>
      <c r="G35" s="129"/>
      <c r="H35" s="129"/>
      <c r="I35" s="132">
        <f>I36</f>
        <v>1111.4</v>
      </c>
    </row>
    <row r="36" spans="2:9" ht="25.5">
      <c r="B36" s="130" t="s">
        <v>182</v>
      </c>
      <c r="C36" s="128"/>
      <c r="D36" s="144">
        <v>1000</v>
      </c>
      <c r="E36" s="144">
        <v>1004</v>
      </c>
      <c r="F36" s="262" t="s">
        <v>329</v>
      </c>
      <c r="G36" s="129" t="s">
        <v>181</v>
      </c>
      <c r="H36" s="129"/>
      <c r="I36" s="132">
        <f>I37</f>
        <v>1111.4</v>
      </c>
    </row>
    <row r="37" spans="2:9" ht="12.75">
      <c r="B37" s="251" t="s">
        <v>478</v>
      </c>
      <c r="C37" s="128"/>
      <c r="D37" s="144">
        <v>1000</v>
      </c>
      <c r="E37" s="144">
        <v>1004</v>
      </c>
      <c r="F37" s="262" t="s">
        <v>329</v>
      </c>
      <c r="G37" s="129" t="s">
        <v>479</v>
      </c>
      <c r="H37" s="129"/>
      <c r="I37" s="132">
        <f>I38</f>
        <v>1111.4</v>
      </c>
    </row>
    <row r="38" spans="2:9" ht="12.75">
      <c r="B38" s="66" t="s">
        <v>509</v>
      </c>
      <c r="C38" s="128"/>
      <c r="D38" s="177">
        <v>1000</v>
      </c>
      <c r="E38" s="177">
        <v>1004</v>
      </c>
      <c r="F38" s="262" t="s">
        <v>329</v>
      </c>
      <c r="G38" s="129" t="s">
        <v>479</v>
      </c>
      <c r="H38" s="129" t="s">
        <v>525</v>
      </c>
      <c r="I38" s="132">
        <v>1111.4</v>
      </c>
    </row>
    <row r="39" spans="2:12" ht="38.25">
      <c r="B39" s="254" t="s">
        <v>330</v>
      </c>
      <c r="C39" s="200"/>
      <c r="D39" s="177">
        <v>1000</v>
      </c>
      <c r="E39" s="177">
        <v>1004</v>
      </c>
      <c r="F39" s="262" t="s">
        <v>328</v>
      </c>
      <c r="G39" s="129"/>
      <c r="H39" s="129"/>
      <c r="I39" s="132">
        <f t="shared" si="2"/>
        <v>6194.7</v>
      </c>
      <c r="K39" s="127"/>
      <c r="L39" s="63"/>
    </row>
    <row r="40" spans="2:9" ht="25.5">
      <c r="B40" s="130" t="s">
        <v>182</v>
      </c>
      <c r="C40" s="200"/>
      <c r="D40" s="177">
        <v>1000</v>
      </c>
      <c r="E40" s="177">
        <v>1004</v>
      </c>
      <c r="F40" s="262" t="s">
        <v>328</v>
      </c>
      <c r="G40" s="129" t="s">
        <v>181</v>
      </c>
      <c r="H40" s="129"/>
      <c r="I40" s="132">
        <f t="shared" si="2"/>
        <v>6194.7</v>
      </c>
    </row>
    <row r="41" spans="2:12" ht="12.75">
      <c r="B41" s="251" t="s">
        <v>478</v>
      </c>
      <c r="C41" s="200"/>
      <c r="D41" s="177">
        <v>1000</v>
      </c>
      <c r="E41" s="177">
        <v>1004</v>
      </c>
      <c r="F41" s="262" t="s">
        <v>328</v>
      </c>
      <c r="G41" s="129" t="s">
        <v>479</v>
      </c>
      <c r="H41" s="129"/>
      <c r="I41" s="132">
        <f t="shared" si="2"/>
        <v>6194.7</v>
      </c>
      <c r="L41" s="63"/>
    </row>
    <row r="42" spans="2:9" ht="12.75">
      <c r="B42" s="81" t="s">
        <v>508</v>
      </c>
      <c r="C42" s="128"/>
      <c r="D42" s="177">
        <v>1000</v>
      </c>
      <c r="E42" s="177">
        <v>1004</v>
      </c>
      <c r="F42" s="262" t="s">
        <v>328</v>
      </c>
      <c r="G42" s="129" t="s">
        <v>479</v>
      </c>
      <c r="H42" s="129">
        <v>3</v>
      </c>
      <c r="I42" s="132">
        <v>6194.7</v>
      </c>
    </row>
    <row r="43" spans="2:9" ht="12.75">
      <c r="B43" s="71" t="s">
        <v>785</v>
      </c>
      <c r="C43" s="146" t="s">
        <v>140</v>
      </c>
      <c r="D43" s="59"/>
      <c r="E43" s="60"/>
      <c r="F43" s="60"/>
      <c r="G43" s="60"/>
      <c r="H43" s="60"/>
      <c r="I43" s="170">
        <f>I48+I105+I112+I119+I132+I139+I160+I195</f>
        <v>28954.799999999996</v>
      </c>
    </row>
    <row r="44" spans="2:9" ht="12.75">
      <c r="B44" s="66" t="s">
        <v>526</v>
      </c>
      <c r="C44" s="146"/>
      <c r="D44" s="59"/>
      <c r="E44" s="60"/>
      <c r="F44" s="60"/>
      <c r="G44" s="60"/>
      <c r="H44" s="60" t="s">
        <v>519</v>
      </c>
      <c r="I44" s="132">
        <f>I166</f>
        <v>750</v>
      </c>
    </row>
    <row r="45" spans="2:9" ht="12.75">
      <c r="B45" s="66" t="s">
        <v>530</v>
      </c>
      <c r="C45" s="123"/>
      <c r="D45" s="59"/>
      <c r="E45" s="60"/>
      <c r="F45" s="60"/>
      <c r="G45" s="60"/>
      <c r="H45" s="30">
        <v>2</v>
      </c>
      <c r="I45" s="132">
        <f>I54+I57+I60+I65+I71+I79+I87+I90+I93+I99+I104+I111+I118+I125+I131+I138+I145+I151+I155+I159+I167+I173+I177+I181+I185+I190+I194+I201</f>
        <v>25684.1</v>
      </c>
    </row>
    <row r="46" spans="2:11" ht="12.75">
      <c r="B46" s="66" t="s">
        <v>508</v>
      </c>
      <c r="C46" s="123"/>
      <c r="D46" s="59"/>
      <c r="E46" s="60"/>
      <c r="F46" s="60"/>
      <c r="G46" s="60"/>
      <c r="H46" s="30">
        <v>3</v>
      </c>
      <c r="I46" s="132">
        <f>I72+I75+I80+I83</f>
        <v>500.09999999999997</v>
      </c>
      <c r="K46" s="63"/>
    </row>
    <row r="47" spans="2:11" ht="12.75">
      <c r="B47" s="66" t="s">
        <v>509</v>
      </c>
      <c r="C47" s="123"/>
      <c r="D47" s="59"/>
      <c r="E47" s="60"/>
      <c r="F47" s="60"/>
      <c r="G47" s="60"/>
      <c r="H47" s="30">
        <v>4</v>
      </c>
      <c r="I47" s="132">
        <f>I207</f>
        <v>2020.6</v>
      </c>
      <c r="K47" s="63"/>
    </row>
    <row r="48" spans="2:9" ht="12.75">
      <c r="B48" s="62" t="s">
        <v>402</v>
      </c>
      <c r="C48" s="123"/>
      <c r="D48" s="60" t="s">
        <v>463</v>
      </c>
      <c r="E48" s="60"/>
      <c r="F48" s="60"/>
      <c r="G48" s="60"/>
      <c r="H48" s="60"/>
      <c r="I48" s="132">
        <f>I49+I66</f>
        <v>12502.199999999999</v>
      </c>
    </row>
    <row r="49" spans="2:9" ht="25.5">
      <c r="B49" s="66" t="s">
        <v>491</v>
      </c>
      <c r="C49" s="80"/>
      <c r="D49" s="60" t="s">
        <v>463</v>
      </c>
      <c r="E49" s="60" t="s">
        <v>466</v>
      </c>
      <c r="F49" s="78"/>
      <c r="G49" s="60"/>
      <c r="H49" s="60"/>
      <c r="I49" s="132">
        <f>I50+I61</f>
        <v>11681.9</v>
      </c>
    </row>
    <row r="50" spans="2:9" ht="12.75">
      <c r="B50" s="62" t="s">
        <v>531</v>
      </c>
      <c r="C50" s="79"/>
      <c r="D50" s="60" t="s">
        <v>463</v>
      </c>
      <c r="E50" s="60" t="s">
        <v>466</v>
      </c>
      <c r="F50" s="124" t="s">
        <v>69</v>
      </c>
      <c r="G50" s="60"/>
      <c r="H50" s="60"/>
      <c r="I50" s="132">
        <f>I51</f>
        <v>11666.9</v>
      </c>
    </row>
    <row r="51" spans="2:9" ht="12.75">
      <c r="B51" s="254" t="s">
        <v>853</v>
      </c>
      <c r="C51" s="79"/>
      <c r="D51" s="60" t="s">
        <v>463</v>
      </c>
      <c r="E51" s="60" t="s">
        <v>466</v>
      </c>
      <c r="F51" s="124" t="s">
        <v>682</v>
      </c>
      <c r="G51" s="60"/>
      <c r="H51" s="60"/>
      <c r="I51" s="132">
        <f>I52+I55+I58</f>
        <v>11666.9</v>
      </c>
    </row>
    <row r="52" spans="2:9" ht="38.25">
      <c r="B52" s="62" t="s">
        <v>532</v>
      </c>
      <c r="C52" s="79"/>
      <c r="D52" s="60" t="s">
        <v>463</v>
      </c>
      <c r="E52" s="60" t="s">
        <v>466</v>
      </c>
      <c r="F52" s="124" t="s">
        <v>682</v>
      </c>
      <c r="G52" s="60" t="s">
        <v>236</v>
      </c>
      <c r="H52" s="60"/>
      <c r="I52" s="132">
        <f>I53</f>
        <v>8584.5</v>
      </c>
    </row>
    <row r="53" spans="2:9" ht="12.75">
      <c r="B53" s="62" t="s">
        <v>476</v>
      </c>
      <c r="C53" s="79"/>
      <c r="D53" s="60" t="s">
        <v>463</v>
      </c>
      <c r="E53" s="60" t="s">
        <v>466</v>
      </c>
      <c r="F53" s="124" t="s">
        <v>682</v>
      </c>
      <c r="G53" s="60" t="s">
        <v>533</v>
      </c>
      <c r="H53" s="60"/>
      <c r="I53" s="132">
        <f>I54</f>
        <v>8584.5</v>
      </c>
    </row>
    <row r="54" spans="2:9" ht="12.75">
      <c r="B54" s="62" t="s">
        <v>530</v>
      </c>
      <c r="C54" s="79"/>
      <c r="D54" s="60" t="s">
        <v>463</v>
      </c>
      <c r="E54" s="60" t="s">
        <v>466</v>
      </c>
      <c r="F54" s="124" t="s">
        <v>682</v>
      </c>
      <c r="G54" s="60" t="s">
        <v>533</v>
      </c>
      <c r="H54" s="60">
        <v>2</v>
      </c>
      <c r="I54" s="132">
        <v>8584.5</v>
      </c>
    </row>
    <row r="55" spans="2:9" ht="12.75">
      <c r="B55" s="66" t="s">
        <v>753</v>
      </c>
      <c r="C55" s="125"/>
      <c r="D55" s="60" t="s">
        <v>463</v>
      </c>
      <c r="E55" s="60" t="s">
        <v>466</v>
      </c>
      <c r="F55" s="124" t="s">
        <v>682</v>
      </c>
      <c r="G55" s="60" t="s">
        <v>536</v>
      </c>
      <c r="H55" s="60"/>
      <c r="I55" s="132">
        <f>I56</f>
        <v>3067.4</v>
      </c>
    </row>
    <row r="56" spans="2:9" ht="12.75">
      <c r="B56" s="66" t="s">
        <v>537</v>
      </c>
      <c r="C56" s="125"/>
      <c r="D56" s="60" t="s">
        <v>463</v>
      </c>
      <c r="E56" s="60" t="s">
        <v>466</v>
      </c>
      <c r="F56" s="124" t="s">
        <v>682</v>
      </c>
      <c r="G56" s="60" t="s">
        <v>538</v>
      </c>
      <c r="H56" s="60"/>
      <c r="I56" s="132">
        <f>I57</f>
        <v>3067.4</v>
      </c>
    </row>
    <row r="57" spans="2:9" ht="12.75">
      <c r="B57" s="62" t="s">
        <v>530</v>
      </c>
      <c r="C57" s="79"/>
      <c r="D57" s="60" t="s">
        <v>463</v>
      </c>
      <c r="E57" s="60" t="s">
        <v>466</v>
      </c>
      <c r="F57" s="124" t="s">
        <v>682</v>
      </c>
      <c r="G57" s="60" t="s">
        <v>538</v>
      </c>
      <c r="H57" s="60">
        <v>2</v>
      </c>
      <c r="I57" s="132">
        <v>3067.4</v>
      </c>
    </row>
    <row r="58" spans="2:9" ht="12.75">
      <c r="B58" s="66" t="s">
        <v>492</v>
      </c>
      <c r="C58" s="125"/>
      <c r="D58" s="60" t="s">
        <v>463</v>
      </c>
      <c r="E58" s="60" t="s">
        <v>466</v>
      </c>
      <c r="F58" s="124" t="s">
        <v>682</v>
      </c>
      <c r="G58" s="60" t="s">
        <v>140</v>
      </c>
      <c r="H58" s="60"/>
      <c r="I58" s="132">
        <f>I59</f>
        <v>15</v>
      </c>
    </row>
    <row r="59" spans="2:9" ht="12.75">
      <c r="B59" s="66" t="s">
        <v>493</v>
      </c>
      <c r="C59" s="125"/>
      <c r="D59" s="60" t="s">
        <v>463</v>
      </c>
      <c r="E59" s="60" t="s">
        <v>466</v>
      </c>
      <c r="F59" s="124" t="s">
        <v>682</v>
      </c>
      <c r="G59" s="60" t="s">
        <v>494</v>
      </c>
      <c r="H59" s="60"/>
      <c r="I59" s="132">
        <f>I60</f>
        <v>15</v>
      </c>
    </row>
    <row r="60" spans="2:9" ht="12.75">
      <c r="B60" s="62" t="s">
        <v>530</v>
      </c>
      <c r="C60" s="79"/>
      <c r="D60" s="60" t="s">
        <v>463</v>
      </c>
      <c r="E60" s="60" t="s">
        <v>466</v>
      </c>
      <c r="F60" s="124" t="s">
        <v>682</v>
      </c>
      <c r="G60" s="60" t="s">
        <v>494</v>
      </c>
      <c r="H60" s="60">
        <v>2</v>
      </c>
      <c r="I60" s="132">
        <v>15</v>
      </c>
    </row>
    <row r="61" spans="2:9" ht="17.25" customHeight="1">
      <c r="B61" s="81" t="s">
        <v>649</v>
      </c>
      <c r="C61" s="128"/>
      <c r="D61" s="129" t="s">
        <v>463</v>
      </c>
      <c r="E61" s="129" t="s">
        <v>466</v>
      </c>
      <c r="F61" s="124" t="s">
        <v>1</v>
      </c>
      <c r="G61" s="60"/>
      <c r="H61" s="60"/>
      <c r="I61" s="132">
        <f>I62</f>
        <v>15</v>
      </c>
    </row>
    <row r="62" spans="2:9" ht="28.5" customHeight="1">
      <c r="B62" s="81" t="s">
        <v>0</v>
      </c>
      <c r="C62" s="128"/>
      <c r="D62" s="129" t="s">
        <v>463</v>
      </c>
      <c r="E62" s="129" t="s">
        <v>466</v>
      </c>
      <c r="F62" s="124" t="s">
        <v>683</v>
      </c>
      <c r="G62" s="60"/>
      <c r="H62" s="60"/>
      <c r="I62" s="132">
        <f>I63</f>
        <v>15</v>
      </c>
    </row>
    <row r="63" spans="2:9" ht="12.75">
      <c r="B63" s="130" t="s">
        <v>753</v>
      </c>
      <c r="C63" s="128"/>
      <c r="D63" s="129" t="s">
        <v>463</v>
      </c>
      <c r="E63" s="129" t="s">
        <v>466</v>
      </c>
      <c r="F63" s="124" t="s">
        <v>683</v>
      </c>
      <c r="G63" s="60" t="s">
        <v>536</v>
      </c>
      <c r="H63" s="60"/>
      <c r="I63" s="132">
        <f>I64</f>
        <v>15</v>
      </c>
    </row>
    <row r="64" spans="2:9" ht="12.75">
      <c r="B64" s="66" t="s">
        <v>537</v>
      </c>
      <c r="C64" s="128"/>
      <c r="D64" s="129" t="s">
        <v>463</v>
      </c>
      <c r="E64" s="129" t="s">
        <v>466</v>
      </c>
      <c r="F64" s="124" t="s">
        <v>683</v>
      </c>
      <c r="G64" s="60" t="s">
        <v>538</v>
      </c>
      <c r="H64" s="60"/>
      <c r="I64" s="132">
        <f>I65</f>
        <v>15</v>
      </c>
    </row>
    <row r="65" spans="2:9" ht="12.75">
      <c r="B65" s="81" t="s">
        <v>530</v>
      </c>
      <c r="C65" s="128"/>
      <c r="D65" s="129" t="s">
        <v>463</v>
      </c>
      <c r="E65" s="129" t="s">
        <v>466</v>
      </c>
      <c r="F65" s="124" t="s">
        <v>683</v>
      </c>
      <c r="G65" s="60" t="s">
        <v>538</v>
      </c>
      <c r="H65" s="60" t="s">
        <v>520</v>
      </c>
      <c r="I65" s="132">
        <v>15</v>
      </c>
    </row>
    <row r="66" spans="2:9" ht="12.75">
      <c r="B66" s="66" t="s">
        <v>404</v>
      </c>
      <c r="C66" s="125"/>
      <c r="D66" s="60" t="s">
        <v>463</v>
      </c>
      <c r="E66" s="60" t="s">
        <v>443</v>
      </c>
      <c r="F66" s="78"/>
      <c r="G66" s="60"/>
      <c r="H66" s="60"/>
      <c r="I66" s="132">
        <f>I67+I94+I100</f>
        <v>820.3</v>
      </c>
    </row>
    <row r="67" spans="2:9" ht="12.75">
      <c r="B67" s="66" t="s">
        <v>531</v>
      </c>
      <c r="C67" s="125"/>
      <c r="D67" s="60" t="s">
        <v>463</v>
      </c>
      <c r="E67" s="60" t="s">
        <v>443</v>
      </c>
      <c r="F67" s="124" t="s">
        <v>69</v>
      </c>
      <c r="G67" s="60"/>
      <c r="H67" s="60"/>
      <c r="I67" s="132">
        <f>I68+I76+I84</f>
        <v>719.3</v>
      </c>
    </row>
    <row r="68" spans="2:9" ht="38.25">
      <c r="B68" s="254" t="s">
        <v>843</v>
      </c>
      <c r="C68" s="125"/>
      <c r="D68" s="60" t="s">
        <v>463</v>
      </c>
      <c r="E68" s="60" t="s">
        <v>443</v>
      </c>
      <c r="F68" s="124" t="s">
        <v>2</v>
      </c>
      <c r="G68" s="60"/>
      <c r="H68" s="60"/>
      <c r="I68" s="132">
        <f>I69+I73</f>
        <v>261.9</v>
      </c>
    </row>
    <row r="69" spans="2:9" ht="38.25">
      <c r="B69" s="62" t="s">
        <v>532</v>
      </c>
      <c r="C69" s="79"/>
      <c r="D69" s="60" t="s">
        <v>463</v>
      </c>
      <c r="E69" s="60" t="s">
        <v>443</v>
      </c>
      <c r="F69" s="124" t="s">
        <v>2</v>
      </c>
      <c r="G69" s="60" t="s">
        <v>236</v>
      </c>
      <c r="H69" s="60"/>
      <c r="I69" s="132">
        <f>I70</f>
        <v>251.79999999999998</v>
      </c>
    </row>
    <row r="70" spans="2:9" ht="12.75">
      <c r="B70" s="62" t="s">
        <v>476</v>
      </c>
      <c r="C70" s="79"/>
      <c r="D70" s="60" t="s">
        <v>463</v>
      </c>
      <c r="E70" s="60" t="s">
        <v>443</v>
      </c>
      <c r="F70" s="124" t="s">
        <v>2</v>
      </c>
      <c r="G70" s="60" t="s">
        <v>533</v>
      </c>
      <c r="H70" s="60"/>
      <c r="I70" s="132">
        <f>I71+I72</f>
        <v>251.79999999999998</v>
      </c>
    </row>
    <row r="71" spans="2:9" ht="12.75">
      <c r="B71" s="62" t="s">
        <v>530</v>
      </c>
      <c r="C71" s="79"/>
      <c r="D71" s="60" t="s">
        <v>463</v>
      </c>
      <c r="E71" s="60" t="s">
        <v>443</v>
      </c>
      <c r="F71" s="124" t="s">
        <v>2</v>
      </c>
      <c r="G71" s="60" t="s">
        <v>533</v>
      </c>
      <c r="H71" s="60" t="s">
        <v>520</v>
      </c>
      <c r="I71" s="132">
        <v>11.7</v>
      </c>
    </row>
    <row r="72" spans="2:9" ht="12.75">
      <c r="B72" s="62" t="s">
        <v>508</v>
      </c>
      <c r="C72" s="79"/>
      <c r="D72" s="60" t="s">
        <v>463</v>
      </c>
      <c r="E72" s="60" t="s">
        <v>443</v>
      </c>
      <c r="F72" s="124" t="s">
        <v>2</v>
      </c>
      <c r="G72" s="60" t="s">
        <v>533</v>
      </c>
      <c r="H72" s="60">
        <v>3</v>
      </c>
      <c r="I72" s="132">
        <v>240.1</v>
      </c>
    </row>
    <row r="73" spans="2:9" ht="12.75">
      <c r="B73" s="66" t="s">
        <v>753</v>
      </c>
      <c r="C73" s="125"/>
      <c r="D73" s="60" t="s">
        <v>463</v>
      </c>
      <c r="E73" s="60" t="s">
        <v>443</v>
      </c>
      <c r="F73" s="124" t="s">
        <v>2</v>
      </c>
      <c r="G73" s="60" t="s">
        <v>536</v>
      </c>
      <c r="H73" s="60"/>
      <c r="I73" s="132">
        <f>I74</f>
        <v>10.1</v>
      </c>
    </row>
    <row r="74" spans="2:9" ht="12.75">
      <c r="B74" s="66" t="s">
        <v>537</v>
      </c>
      <c r="C74" s="125"/>
      <c r="D74" s="60" t="s">
        <v>463</v>
      </c>
      <c r="E74" s="60" t="s">
        <v>443</v>
      </c>
      <c r="F74" s="124" t="s">
        <v>2</v>
      </c>
      <c r="G74" s="60" t="s">
        <v>538</v>
      </c>
      <c r="H74" s="60"/>
      <c r="I74" s="132">
        <f>I75</f>
        <v>10.1</v>
      </c>
    </row>
    <row r="75" spans="2:9" ht="12.75">
      <c r="B75" s="62" t="s">
        <v>508</v>
      </c>
      <c r="C75" s="79"/>
      <c r="D75" s="60" t="s">
        <v>463</v>
      </c>
      <c r="E75" s="60" t="s">
        <v>443</v>
      </c>
      <c r="F75" s="124" t="s">
        <v>2</v>
      </c>
      <c r="G75" s="60" t="s">
        <v>538</v>
      </c>
      <c r="H75" s="60">
        <v>3</v>
      </c>
      <c r="I75" s="132">
        <v>10.1</v>
      </c>
    </row>
    <row r="76" spans="2:9" ht="25.5">
      <c r="B76" s="254" t="s">
        <v>846</v>
      </c>
      <c r="C76" s="125"/>
      <c r="D76" s="60" t="s">
        <v>463</v>
      </c>
      <c r="E76" s="60" t="s">
        <v>443</v>
      </c>
      <c r="F76" s="124" t="s">
        <v>4</v>
      </c>
      <c r="G76" s="60"/>
      <c r="H76" s="60"/>
      <c r="I76" s="132">
        <f>I77+I81</f>
        <v>261.59999999999997</v>
      </c>
    </row>
    <row r="77" spans="2:9" ht="38.25">
      <c r="B77" s="62" t="s">
        <v>532</v>
      </c>
      <c r="C77" s="79"/>
      <c r="D77" s="60" t="s">
        <v>463</v>
      </c>
      <c r="E77" s="60" t="s">
        <v>443</v>
      </c>
      <c r="F77" s="124" t="s">
        <v>4</v>
      </c>
      <c r="G77" s="60" t="s">
        <v>236</v>
      </c>
      <c r="H77" s="60"/>
      <c r="I77" s="132">
        <f>I78</f>
        <v>251.79999999999998</v>
      </c>
    </row>
    <row r="78" spans="2:9" ht="12.75">
      <c r="B78" s="62" t="s">
        <v>476</v>
      </c>
      <c r="C78" s="79"/>
      <c r="D78" s="60" t="s">
        <v>463</v>
      </c>
      <c r="E78" s="60" t="s">
        <v>443</v>
      </c>
      <c r="F78" s="124" t="s">
        <v>4</v>
      </c>
      <c r="G78" s="60" t="s">
        <v>533</v>
      </c>
      <c r="H78" s="60"/>
      <c r="I78" s="132">
        <f>I79+I80</f>
        <v>251.79999999999998</v>
      </c>
    </row>
    <row r="79" spans="2:9" ht="12.75">
      <c r="B79" s="62" t="s">
        <v>530</v>
      </c>
      <c r="C79" s="79"/>
      <c r="D79" s="60" t="s">
        <v>463</v>
      </c>
      <c r="E79" s="60" t="s">
        <v>443</v>
      </c>
      <c r="F79" s="124" t="s">
        <v>4</v>
      </c>
      <c r="G79" s="60" t="s">
        <v>533</v>
      </c>
      <c r="H79" s="60" t="s">
        <v>520</v>
      </c>
      <c r="I79" s="132">
        <v>11.7</v>
      </c>
    </row>
    <row r="80" spans="2:9" ht="12.75">
      <c r="B80" s="62" t="s">
        <v>508</v>
      </c>
      <c r="C80" s="79"/>
      <c r="D80" s="60" t="s">
        <v>463</v>
      </c>
      <c r="E80" s="60" t="s">
        <v>443</v>
      </c>
      <c r="F80" s="124" t="s">
        <v>4</v>
      </c>
      <c r="G80" s="60" t="s">
        <v>533</v>
      </c>
      <c r="H80" s="60">
        <v>3</v>
      </c>
      <c r="I80" s="132">
        <v>240.1</v>
      </c>
    </row>
    <row r="81" spans="2:9" ht="12.75">
      <c r="B81" s="66" t="s">
        <v>753</v>
      </c>
      <c r="C81" s="125"/>
      <c r="D81" s="60" t="s">
        <v>463</v>
      </c>
      <c r="E81" s="60" t="s">
        <v>443</v>
      </c>
      <c r="F81" s="124" t="s">
        <v>4</v>
      </c>
      <c r="G81" s="60" t="s">
        <v>536</v>
      </c>
      <c r="H81" s="60"/>
      <c r="I81" s="132">
        <f>I82</f>
        <v>9.8</v>
      </c>
    </row>
    <row r="82" spans="2:9" ht="12.75">
      <c r="B82" s="66" t="s">
        <v>537</v>
      </c>
      <c r="C82" s="125"/>
      <c r="D82" s="60" t="s">
        <v>463</v>
      </c>
      <c r="E82" s="60" t="s">
        <v>443</v>
      </c>
      <c r="F82" s="124" t="s">
        <v>4</v>
      </c>
      <c r="G82" s="60" t="s">
        <v>538</v>
      </c>
      <c r="H82" s="60"/>
      <c r="I82" s="132">
        <f>I83</f>
        <v>9.8</v>
      </c>
    </row>
    <row r="83" spans="2:9" ht="12.75">
      <c r="B83" s="62" t="s">
        <v>508</v>
      </c>
      <c r="C83" s="79"/>
      <c r="D83" s="60" t="s">
        <v>463</v>
      </c>
      <c r="E83" s="60" t="s">
        <v>443</v>
      </c>
      <c r="F83" s="124" t="s">
        <v>4</v>
      </c>
      <c r="G83" s="60" t="s">
        <v>538</v>
      </c>
      <c r="H83" s="60">
        <v>3</v>
      </c>
      <c r="I83" s="132">
        <v>9.8</v>
      </c>
    </row>
    <row r="84" spans="2:9" ht="25.5">
      <c r="B84" s="62" t="s">
        <v>756</v>
      </c>
      <c r="C84" s="79"/>
      <c r="D84" s="60" t="s">
        <v>463</v>
      </c>
      <c r="E84" s="60" t="s">
        <v>443</v>
      </c>
      <c r="F84" s="124" t="s">
        <v>5</v>
      </c>
      <c r="G84" s="60"/>
      <c r="H84" s="60"/>
      <c r="I84" s="132">
        <f>I85+I88+I91</f>
        <v>195.8</v>
      </c>
    </row>
    <row r="85" spans="2:9" ht="38.25">
      <c r="B85" s="62" t="s">
        <v>532</v>
      </c>
      <c r="C85" s="79"/>
      <c r="D85" s="60" t="s">
        <v>463</v>
      </c>
      <c r="E85" s="60" t="s">
        <v>443</v>
      </c>
      <c r="F85" s="124" t="s">
        <v>5</v>
      </c>
      <c r="G85" s="60" t="s">
        <v>236</v>
      </c>
      <c r="H85" s="60"/>
      <c r="I85" s="132">
        <f>I86</f>
        <v>125</v>
      </c>
    </row>
    <row r="86" spans="2:9" ht="12.75">
      <c r="B86" s="62" t="s">
        <v>476</v>
      </c>
      <c r="C86" s="79"/>
      <c r="D86" s="60" t="s">
        <v>463</v>
      </c>
      <c r="E86" s="60" t="s">
        <v>443</v>
      </c>
      <c r="F86" s="124" t="s">
        <v>5</v>
      </c>
      <c r="G86" s="60" t="s">
        <v>533</v>
      </c>
      <c r="H86" s="60"/>
      <c r="I86" s="132">
        <f>I87</f>
        <v>125</v>
      </c>
    </row>
    <row r="87" spans="2:9" ht="12.75">
      <c r="B87" s="62" t="s">
        <v>530</v>
      </c>
      <c r="C87" s="79"/>
      <c r="D87" s="60" t="s">
        <v>463</v>
      </c>
      <c r="E87" s="60" t="s">
        <v>443</v>
      </c>
      <c r="F87" s="124" t="s">
        <v>5</v>
      </c>
      <c r="G87" s="60" t="s">
        <v>533</v>
      </c>
      <c r="H87" s="60">
        <v>2</v>
      </c>
      <c r="I87" s="181">
        <v>125</v>
      </c>
    </row>
    <row r="88" spans="2:9" ht="12.75">
      <c r="B88" s="66" t="s">
        <v>753</v>
      </c>
      <c r="C88" s="125"/>
      <c r="D88" s="60" t="s">
        <v>463</v>
      </c>
      <c r="E88" s="60" t="s">
        <v>443</v>
      </c>
      <c r="F88" s="124" t="s">
        <v>5</v>
      </c>
      <c r="G88" s="60" t="s">
        <v>536</v>
      </c>
      <c r="H88" s="60"/>
      <c r="I88" s="132">
        <f>I89</f>
        <v>30.8</v>
      </c>
    </row>
    <row r="89" spans="2:9" ht="12.75">
      <c r="B89" s="66" t="s">
        <v>537</v>
      </c>
      <c r="C89" s="125"/>
      <c r="D89" s="60" t="s">
        <v>463</v>
      </c>
      <c r="E89" s="60" t="s">
        <v>443</v>
      </c>
      <c r="F89" s="124" t="s">
        <v>5</v>
      </c>
      <c r="G89" s="60" t="s">
        <v>538</v>
      </c>
      <c r="H89" s="60"/>
      <c r="I89" s="132">
        <f>I90</f>
        <v>30.8</v>
      </c>
    </row>
    <row r="90" spans="2:9" ht="12.75">
      <c r="B90" s="62" t="s">
        <v>530</v>
      </c>
      <c r="C90" s="79"/>
      <c r="D90" s="60" t="s">
        <v>463</v>
      </c>
      <c r="E90" s="60" t="s">
        <v>443</v>
      </c>
      <c r="F90" s="124" t="s">
        <v>5</v>
      </c>
      <c r="G90" s="60" t="s">
        <v>538</v>
      </c>
      <c r="H90" s="60">
        <v>2</v>
      </c>
      <c r="I90" s="132">
        <v>30.8</v>
      </c>
    </row>
    <row r="91" spans="2:9" ht="12.75">
      <c r="B91" s="66" t="s">
        <v>492</v>
      </c>
      <c r="C91" s="125"/>
      <c r="D91" s="60" t="s">
        <v>463</v>
      </c>
      <c r="E91" s="60" t="s">
        <v>443</v>
      </c>
      <c r="F91" s="124" t="s">
        <v>5</v>
      </c>
      <c r="G91" s="60" t="s">
        <v>140</v>
      </c>
      <c r="H91" s="60"/>
      <c r="I91" s="132">
        <f>I92</f>
        <v>40</v>
      </c>
    </row>
    <row r="92" spans="2:9" ht="12.75">
      <c r="B92" s="62" t="s">
        <v>710</v>
      </c>
      <c r="C92" s="79"/>
      <c r="D92" s="60" t="s">
        <v>463</v>
      </c>
      <c r="E92" s="60" t="s">
        <v>443</v>
      </c>
      <c r="F92" s="124" t="s">
        <v>5</v>
      </c>
      <c r="G92" s="60" t="s">
        <v>711</v>
      </c>
      <c r="H92" s="60"/>
      <c r="I92" s="132">
        <f>I93</f>
        <v>40</v>
      </c>
    </row>
    <row r="93" spans="2:9" ht="12.75">
      <c r="B93" s="62" t="s">
        <v>530</v>
      </c>
      <c r="C93" s="79"/>
      <c r="D93" s="60" t="s">
        <v>463</v>
      </c>
      <c r="E93" s="60" t="s">
        <v>443</v>
      </c>
      <c r="F93" s="124" t="s">
        <v>5</v>
      </c>
      <c r="G93" s="60" t="s">
        <v>711</v>
      </c>
      <c r="H93" s="60">
        <v>2</v>
      </c>
      <c r="I93" s="132">
        <v>40</v>
      </c>
    </row>
    <row r="94" spans="2:9" ht="12.75">
      <c r="B94" s="68" t="s">
        <v>648</v>
      </c>
      <c r="C94" s="79"/>
      <c r="D94" s="60" t="s">
        <v>463</v>
      </c>
      <c r="E94" s="60" t="s">
        <v>443</v>
      </c>
      <c r="F94" s="124" t="s">
        <v>26</v>
      </c>
      <c r="G94" s="60"/>
      <c r="H94" s="60"/>
      <c r="I94" s="132">
        <f>I95</f>
        <v>10</v>
      </c>
    </row>
    <row r="95" spans="2:9" ht="25.5">
      <c r="B95" s="81" t="s">
        <v>766</v>
      </c>
      <c r="C95" s="79"/>
      <c r="D95" s="60" t="s">
        <v>463</v>
      </c>
      <c r="E95" s="60" t="s">
        <v>443</v>
      </c>
      <c r="F95" s="124" t="s">
        <v>44</v>
      </c>
      <c r="G95" s="60"/>
      <c r="H95" s="60"/>
      <c r="I95" s="132">
        <f>I96</f>
        <v>10</v>
      </c>
    </row>
    <row r="96" spans="2:9" ht="38.25">
      <c r="B96" s="81" t="s">
        <v>760</v>
      </c>
      <c r="C96" s="79"/>
      <c r="D96" s="60" t="s">
        <v>463</v>
      </c>
      <c r="E96" s="60" t="s">
        <v>443</v>
      </c>
      <c r="F96" s="124" t="s">
        <v>759</v>
      </c>
      <c r="G96" s="60"/>
      <c r="H96" s="60"/>
      <c r="I96" s="132">
        <f>I97</f>
        <v>10</v>
      </c>
    </row>
    <row r="97" spans="2:9" ht="12.75">
      <c r="B97" s="66" t="s">
        <v>753</v>
      </c>
      <c r="C97" s="79"/>
      <c r="D97" s="60" t="s">
        <v>463</v>
      </c>
      <c r="E97" s="60" t="s">
        <v>443</v>
      </c>
      <c r="F97" s="124" t="s">
        <v>759</v>
      </c>
      <c r="G97" s="60" t="s">
        <v>536</v>
      </c>
      <c r="H97" s="60"/>
      <c r="I97" s="132">
        <f>I98</f>
        <v>10</v>
      </c>
    </row>
    <row r="98" spans="2:9" ht="12.75">
      <c r="B98" s="66" t="s">
        <v>537</v>
      </c>
      <c r="C98" s="79"/>
      <c r="D98" s="60" t="s">
        <v>463</v>
      </c>
      <c r="E98" s="60" t="s">
        <v>443</v>
      </c>
      <c r="F98" s="124" t="s">
        <v>759</v>
      </c>
      <c r="G98" s="60" t="s">
        <v>538</v>
      </c>
      <c r="H98" s="60"/>
      <c r="I98" s="132">
        <f>I99</f>
        <v>10</v>
      </c>
    </row>
    <row r="99" spans="2:9" ht="12.75">
      <c r="B99" s="62" t="s">
        <v>530</v>
      </c>
      <c r="C99" s="79"/>
      <c r="D99" s="60" t="s">
        <v>463</v>
      </c>
      <c r="E99" s="60" t="s">
        <v>443</v>
      </c>
      <c r="F99" s="124" t="s">
        <v>759</v>
      </c>
      <c r="G99" s="60" t="s">
        <v>538</v>
      </c>
      <c r="H99" s="60">
        <v>2</v>
      </c>
      <c r="I99" s="132">
        <v>10</v>
      </c>
    </row>
    <row r="100" spans="2:9" ht="38.25">
      <c r="B100" s="81" t="s">
        <v>103</v>
      </c>
      <c r="C100" s="79"/>
      <c r="D100" s="60" t="s">
        <v>463</v>
      </c>
      <c r="E100" s="60" t="s">
        <v>443</v>
      </c>
      <c r="F100" s="129" t="s">
        <v>104</v>
      </c>
      <c r="G100" s="60"/>
      <c r="H100" s="60"/>
      <c r="I100" s="132">
        <f>I101</f>
        <v>91</v>
      </c>
    </row>
    <row r="101" spans="2:9" ht="38.25">
      <c r="B101" s="81" t="s">
        <v>101</v>
      </c>
      <c r="C101" s="79"/>
      <c r="D101" s="60" t="s">
        <v>463</v>
      </c>
      <c r="E101" s="60" t="s">
        <v>443</v>
      </c>
      <c r="F101" s="129" t="s">
        <v>102</v>
      </c>
      <c r="G101" s="60"/>
      <c r="H101" s="60"/>
      <c r="I101" s="132">
        <f>I102</f>
        <v>91</v>
      </c>
    </row>
    <row r="102" spans="2:9" ht="12.75">
      <c r="B102" s="66" t="s">
        <v>492</v>
      </c>
      <c r="C102" s="79"/>
      <c r="D102" s="60" t="s">
        <v>463</v>
      </c>
      <c r="E102" s="60" t="s">
        <v>443</v>
      </c>
      <c r="F102" s="129" t="s">
        <v>102</v>
      </c>
      <c r="G102" s="60" t="s">
        <v>140</v>
      </c>
      <c r="H102" s="60"/>
      <c r="I102" s="132">
        <f>I103</f>
        <v>91</v>
      </c>
    </row>
    <row r="103" spans="2:9" ht="12.75">
      <c r="B103" s="62" t="s">
        <v>710</v>
      </c>
      <c r="C103" s="79"/>
      <c r="D103" s="60" t="s">
        <v>463</v>
      </c>
      <c r="E103" s="60" t="s">
        <v>443</v>
      </c>
      <c r="F103" s="129" t="s">
        <v>102</v>
      </c>
      <c r="G103" s="60" t="s">
        <v>711</v>
      </c>
      <c r="H103" s="60"/>
      <c r="I103" s="132">
        <f>I104</f>
        <v>91</v>
      </c>
    </row>
    <row r="104" spans="2:9" ht="12.75">
      <c r="B104" s="62" t="s">
        <v>530</v>
      </c>
      <c r="C104" s="79"/>
      <c r="D104" s="60" t="s">
        <v>463</v>
      </c>
      <c r="E104" s="60" t="s">
        <v>443</v>
      </c>
      <c r="F104" s="129" t="s">
        <v>102</v>
      </c>
      <c r="G104" s="60" t="s">
        <v>711</v>
      </c>
      <c r="H104" s="60">
        <v>2</v>
      </c>
      <c r="I104" s="132">
        <v>91</v>
      </c>
    </row>
    <row r="105" spans="2:9" ht="12.75">
      <c r="B105" s="81" t="s">
        <v>116</v>
      </c>
      <c r="C105" s="128"/>
      <c r="D105" s="60" t="s">
        <v>468</v>
      </c>
      <c r="E105" s="60"/>
      <c r="F105" s="60"/>
      <c r="G105" s="60"/>
      <c r="H105" s="60"/>
      <c r="I105" s="132">
        <f>I109</f>
        <v>10</v>
      </c>
    </row>
    <row r="106" spans="2:9" ht="12.75">
      <c r="B106" s="62" t="s">
        <v>115</v>
      </c>
      <c r="C106" s="79"/>
      <c r="D106" s="60" t="s">
        <v>468</v>
      </c>
      <c r="E106" s="60" t="s">
        <v>469</v>
      </c>
      <c r="F106" s="60"/>
      <c r="G106" s="60"/>
      <c r="H106" s="60"/>
      <c r="I106" s="132">
        <f>I107</f>
        <v>10</v>
      </c>
    </row>
    <row r="107" spans="2:9" ht="12.75">
      <c r="B107" s="66" t="s">
        <v>531</v>
      </c>
      <c r="C107" s="80"/>
      <c r="D107" s="60" t="s">
        <v>468</v>
      </c>
      <c r="E107" s="60" t="s">
        <v>469</v>
      </c>
      <c r="F107" s="124" t="s">
        <v>69</v>
      </c>
      <c r="G107" s="60"/>
      <c r="H107" s="60"/>
      <c r="I107" s="132">
        <f>I108</f>
        <v>10</v>
      </c>
    </row>
    <row r="108" spans="2:9" ht="25.5">
      <c r="B108" s="261" t="s">
        <v>850</v>
      </c>
      <c r="C108" s="79"/>
      <c r="D108" s="60" t="s">
        <v>468</v>
      </c>
      <c r="E108" s="60" t="s">
        <v>469</v>
      </c>
      <c r="F108" s="124" t="s">
        <v>6</v>
      </c>
      <c r="G108" s="60"/>
      <c r="H108" s="60"/>
      <c r="I108" s="132">
        <f>I109</f>
        <v>10</v>
      </c>
    </row>
    <row r="109" spans="2:9" ht="12.75">
      <c r="B109" s="66" t="s">
        <v>753</v>
      </c>
      <c r="C109" s="125"/>
      <c r="D109" s="60" t="s">
        <v>468</v>
      </c>
      <c r="E109" s="60" t="s">
        <v>469</v>
      </c>
      <c r="F109" s="124" t="s">
        <v>6</v>
      </c>
      <c r="G109" s="60" t="s">
        <v>536</v>
      </c>
      <c r="H109" s="60"/>
      <c r="I109" s="132">
        <f>I110</f>
        <v>10</v>
      </c>
    </row>
    <row r="110" spans="2:9" ht="12.75">
      <c r="B110" s="66" t="s">
        <v>537</v>
      </c>
      <c r="C110" s="125"/>
      <c r="D110" s="60" t="s">
        <v>468</v>
      </c>
      <c r="E110" s="60" t="s">
        <v>469</v>
      </c>
      <c r="F110" s="124" t="s">
        <v>6</v>
      </c>
      <c r="G110" s="60" t="s">
        <v>538</v>
      </c>
      <c r="H110" s="60"/>
      <c r="I110" s="132">
        <f>I111</f>
        <v>10</v>
      </c>
    </row>
    <row r="111" spans="2:9" ht="12.75">
      <c r="B111" s="62" t="s">
        <v>530</v>
      </c>
      <c r="C111" s="79"/>
      <c r="D111" s="60" t="s">
        <v>468</v>
      </c>
      <c r="E111" s="60" t="s">
        <v>469</v>
      </c>
      <c r="F111" s="124" t="s">
        <v>6</v>
      </c>
      <c r="G111" s="60" t="s">
        <v>538</v>
      </c>
      <c r="H111" s="60">
        <v>2</v>
      </c>
      <c r="I111" s="132">
        <v>10</v>
      </c>
    </row>
    <row r="112" spans="2:9" ht="12.75">
      <c r="B112" s="62" t="s">
        <v>117</v>
      </c>
      <c r="C112" s="79"/>
      <c r="D112" s="60" t="s">
        <v>470</v>
      </c>
      <c r="E112" s="59"/>
      <c r="F112" s="59"/>
      <c r="G112" s="60"/>
      <c r="H112" s="60"/>
      <c r="I112" s="132">
        <f aca="true" t="shared" si="3" ref="I112:I117">I113</f>
        <v>10</v>
      </c>
    </row>
    <row r="113" spans="2:9" ht="25.5">
      <c r="B113" s="62" t="s">
        <v>120</v>
      </c>
      <c r="C113" s="79"/>
      <c r="D113" s="60" t="s">
        <v>470</v>
      </c>
      <c r="E113" s="60" t="s">
        <v>471</v>
      </c>
      <c r="F113" s="60"/>
      <c r="G113" s="60"/>
      <c r="H113" s="60"/>
      <c r="I113" s="132">
        <f t="shared" si="3"/>
        <v>10</v>
      </c>
    </row>
    <row r="114" spans="2:9" ht="12.75">
      <c r="B114" s="66" t="s">
        <v>531</v>
      </c>
      <c r="C114" s="80"/>
      <c r="D114" s="60" t="s">
        <v>470</v>
      </c>
      <c r="E114" s="60" t="s">
        <v>471</v>
      </c>
      <c r="F114" s="124" t="s">
        <v>69</v>
      </c>
      <c r="G114" s="60"/>
      <c r="H114" s="60"/>
      <c r="I114" s="132">
        <f t="shared" si="3"/>
        <v>10</v>
      </c>
    </row>
    <row r="115" spans="2:9" ht="25.5">
      <c r="B115" s="261" t="s">
        <v>851</v>
      </c>
      <c r="C115" s="79"/>
      <c r="D115" s="60" t="s">
        <v>470</v>
      </c>
      <c r="E115" s="60" t="s">
        <v>471</v>
      </c>
      <c r="F115" s="124" t="s">
        <v>7</v>
      </c>
      <c r="G115" s="60"/>
      <c r="H115" s="60"/>
      <c r="I115" s="132">
        <f t="shared" si="3"/>
        <v>10</v>
      </c>
    </row>
    <row r="116" spans="2:9" ht="12.75">
      <c r="B116" s="66" t="s">
        <v>753</v>
      </c>
      <c r="C116" s="125"/>
      <c r="D116" s="60" t="s">
        <v>470</v>
      </c>
      <c r="E116" s="60" t="s">
        <v>471</v>
      </c>
      <c r="F116" s="124" t="s">
        <v>7</v>
      </c>
      <c r="G116" s="60" t="s">
        <v>536</v>
      </c>
      <c r="H116" s="60"/>
      <c r="I116" s="132">
        <f t="shared" si="3"/>
        <v>10</v>
      </c>
    </row>
    <row r="117" spans="2:9" ht="12.75">
      <c r="B117" s="66" t="s">
        <v>537</v>
      </c>
      <c r="C117" s="125"/>
      <c r="D117" s="60" t="s">
        <v>470</v>
      </c>
      <c r="E117" s="60" t="s">
        <v>471</v>
      </c>
      <c r="F117" s="124" t="s">
        <v>7</v>
      </c>
      <c r="G117" s="60" t="s">
        <v>538</v>
      </c>
      <c r="H117" s="60"/>
      <c r="I117" s="132">
        <f t="shared" si="3"/>
        <v>10</v>
      </c>
    </row>
    <row r="118" spans="2:9" ht="12.75">
      <c r="B118" s="62" t="s">
        <v>530</v>
      </c>
      <c r="C118" s="79"/>
      <c r="D118" s="60" t="s">
        <v>470</v>
      </c>
      <c r="E118" s="60" t="s">
        <v>471</v>
      </c>
      <c r="F118" s="124" t="s">
        <v>7</v>
      </c>
      <c r="G118" s="60" t="s">
        <v>538</v>
      </c>
      <c r="H118" s="60">
        <v>2</v>
      </c>
      <c r="I118" s="132">
        <v>10</v>
      </c>
    </row>
    <row r="119" spans="2:9" ht="12.75">
      <c r="B119" s="62" t="s">
        <v>405</v>
      </c>
      <c r="C119" s="79"/>
      <c r="D119" s="60" t="s">
        <v>472</v>
      </c>
      <c r="E119" s="60"/>
      <c r="F119" s="60"/>
      <c r="G119" s="60"/>
      <c r="H119" s="60"/>
      <c r="I119" s="132">
        <f>I120+I126</f>
        <v>4252</v>
      </c>
    </row>
    <row r="120" spans="2:9" ht="12.75">
      <c r="B120" s="62" t="s">
        <v>461</v>
      </c>
      <c r="C120" s="79"/>
      <c r="D120" s="60" t="s">
        <v>472</v>
      </c>
      <c r="E120" s="60" t="s">
        <v>460</v>
      </c>
      <c r="F120" s="60"/>
      <c r="G120" s="60"/>
      <c r="H120" s="60"/>
      <c r="I120" s="132">
        <f>I121</f>
        <v>428</v>
      </c>
    </row>
    <row r="121" spans="2:9" ht="12.75">
      <c r="B121" s="66" t="s">
        <v>531</v>
      </c>
      <c r="C121" s="80"/>
      <c r="D121" s="60" t="s">
        <v>472</v>
      </c>
      <c r="E121" s="60" t="s">
        <v>460</v>
      </c>
      <c r="F121" s="78" t="s">
        <v>69</v>
      </c>
      <c r="G121" s="60"/>
      <c r="H121" s="60"/>
      <c r="I121" s="132">
        <f>I122</f>
        <v>428</v>
      </c>
    </row>
    <row r="122" spans="2:9" ht="12.75">
      <c r="B122" s="261" t="s">
        <v>852</v>
      </c>
      <c r="C122" s="80"/>
      <c r="D122" s="60" t="s">
        <v>472</v>
      </c>
      <c r="E122" s="60" t="s">
        <v>460</v>
      </c>
      <c r="F122" s="124" t="s">
        <v>8</v>
      </c>
      <c r="G122" s="60"/>
      <c r="H122" s="60"/>
      <c r="I122" s="132">
        <f>I123</f>
        <v>428</v>
      </c>
    </row>
    <row r="123" spans="2:9" ht="12.75">
      <c r="B123" s="66" t="s">
        <v>492</v>
      </c>
      <c r="C123" s="80"/>
      <c r="D123" s="60" t="s">
        <v>472</v>
      </c>
      <c r="E123" s="60" t="s">
        <v>460</v>
      </c>
      <c r="F123" s="124" t="s">
        <v>8</v>
      </c>
      <c r="G123" s="60" t="s">
        <v>140</v>
      </c>
      <c r="H123" s="60"/>
      <c r="I123" s="132">
        <f>I124</f>
        <v>428</v>
      </c>
    </row>
    <row r="124" spans="2:9" ht="25.5">
      <c r="B124" s="62" t="s">
        <v>477</v>
      </c>
      <c r="C124" s="131"/>
      <c r="D124" s="60" t="s">
        <v>472</v>
      </c>
      <c r="E124" s="60" t="s">
        <v>460</v>
      </c>
      <c r="F124" s="124" t="s">
        <v>8</v>
      </c>
      <c r="G124" s="60" t="s">
        <v>637</v>
      </c>
      <c r="H124" s="60"/>
      <c r="I124" s="132">
        <f>I125</f>
        <v>428</v>
      </c>
    </row>
    <row r="125" spans="2:9" ht="12.75">
      <c r="B125" s="62" t="s">
        <v>530</v>
      </c>
      <c r="C125" s="79"/>
      <c r="D125" s="60" t="s">
        <v>472</v>
      </c>
      <c r="E125" s="60" t="s">
        <v>460</v>
      </c>
      <c r="F125" s="124" t="s">
        <v>8</v>
      </c>
      <c r="G125" s="60" t="s">
        <v>637</v>
      </c>
      <c r="H125" s="60">
        <v>2</v>
      </c>
      <c r="I125" s="132">
        <v>428</v>
      </c>
    </row>
    <row r="126" spans="2:9" ht="18.75" customHeight="1">
      <c r="B126" s="81" t="s">
        <v>590</v>
      </c>
      <c r="C126" s="128"/>
      <c r="D126" s="129" t="s">
        <v>472</v>
      </c>
      <c r="E126" s="129" t="s">
        <v>589</v>
      </c>
      <c r="F126" s="129"/>
      <c r="G126" s="129"/>
      <c r="H126" s="129"/>
      <c r="I126" s="132">
        <f>I127</f>
        <v>3824</v>
      </c>
    </row>
    <row r="127" spans="2:9" ht="37.5" customHeight="1">
      <c r="B127" s="191" t="s">
        <v>242</v>
      </c>
      <c r="C127" s="221"/>
      <c r="D127" s="129" t="s">
        <v>472</v>
      </c>
      <c r="E127" s="129" t="s">
        <v>589</v>
      </c>
      <c r="F127" s="192" t="s">
        <v>240</v>
      </c>
      <c r="G127" s="129"/>
      <c r="H127" s="129"/>
      <c r="I127" s="132">
        <f>I128</f>
        <v>3824</v>
      </c>
    </row>
    <row r="128" spans="2:9" ht="38.25">
      <c r="B128" s="133" t="s">
        <v>243</v>
      </c>
      <c r="C128" s="128"/>
      <c r="D128" s="129" t="s">
        <v>472</v>
      </c>
      <c r="E128" s="129" t="s">
        <v>589</v>
      </c>
      <c r="F128" s="192" t="s">
        <v>241</v>
      </c>
      <c r="G128" s="129"/>
      <c r="H128" s="129"/>
      <c r="I128" s="132">
        <f>I129</f>
        <v>3824</v>
      </c>
    </row>
    <row r="129" spans="2:9" ht="12.75">
      <c r="B129" s="130" t="s">
        <v>753</v>
      </c>
      <c r="C129" s="200"/>
      <c r="D129" s="129" t="s">
        <v>472</v>
      </c>
      <c r="E129" s="129" t="s">
        <v>589</v>
      </c>
      <c r="F129" s="192" t="s">
        <v>241</v>
      </c>
      <c r="G129" s="129" t="s">
        <v>536</v>
      </c>
      <c r="H129" s="129"/>
      <c r="I129" s="132">
        <f>I130</f>
        <v>3824</v>
      </c>
    </row>
    <row r="130" spans="2:9" ht="12.75">
      <c r="B130" s="130" t="s">
        <v>537</v>
      </c>
      <c r="C130" s="200"/>
      <c r="D130" s="129" t="s">
        <v>472</v>
      </c>
      <c r="E130" s="129" t="s">
        <v>589</v>
      </c>
      <c r="F130" s="192" t="s">
        <v>241</v>
      </c>
      <c r="G130" s="129" t="s">
        <v>538</v>
      </c>
      <c r="H130" s="129"/>
      <c r="I130" s="132">
        <f>I131</f>
        <v>3824</v>
      </c>
    </row>
    <row r="131" spans="2:9" ht="12.75">
      <c r="B131" s="81" t="s">
        <v>530</v>
      </c>
      <c r="C131" s="128"/>
      <c r="D131" s="129" t="s">
        <v>472</v>
      </c>
      <c r="E131" s="129" t="s">
        <v>589</v>
      </c>
      <c r="F131" s="192" t="s">
        <v>241</v>
      </c>
      <c r="G131" s="129" t="s">
        <v>538</v>
      </c>
      <c r="H131" s="129">
        <v>2</v>
      </c>
      <c r="I131" s="132">
        <v>3824</v>
      </c>
    </row>
    <row r="132" spans="2:9" ht="12.75">
      <c r="B132" s="81" t="s">
        <v>406</v>
      </c>
      <c r="C132" s="128"/>
      <c r="D132" s="129" t="s">
        <v>473</v>
      </c>
      <c r="E132" s="129"/>
      <c r="F132" s="129"/>
      <c r="G132" s="129"/>
      <c r="H132" s="129"/>
      <c r="I132" s="132">
        <f aca="true" t="shared" si="4" ref="I132:I137">I133</f>
        <v>100</v>
      </c>
    </row>
    <row r="133" spans="2:9" ht="12.75">
      <c r="B133" s="62" t="s">
        <v>446</v>
      </c>
      <c r="C133" s="131"/>
      <c r="D133" s="60" t="s">
        <v>473</v>
      </c>
      <c r="E133" s="60" t="s">
        <v>447</v>
      </c>
      <c r="F133" s="60"/>
      <c r="G133" s="60"/>
      <c r="H133" s="60"/>
      <c r="I133" s="132">
        <f t="shared" si="4"/>
        <v>100</v>
      </c>
    </row>
    <row r="134" spans="2:9" ht="12.75">
      <c r="B134" s="66" t="s">
        <v>531</v>
      </c>
      <c r="C134" s="80"/>
      <c r="D134" s="60" t="s">
        <v>473</v>
      </c>
      <c r="E134" s="60" t="s">
        <v>447</v>
      </c>
      <c r="F134" s="78" t="s">
        <v>69</v>
      </c>
      <c r="G134" s="60"/>
      <c r="H134" s="60"/>
      <c r="I134" s="132">
        <f t="shared" si="4"/>
        <v>100</v>
      </c>
    </row>
    <row r="135" spans="2:9" ht="25.5">
      <c r="B135" s="261" t="s">
        <v>575</v>
      </c>
      <c r="C135" s="79"/>
      <c r="D135" s="60" t="s">
        <v>473</v>
      </c>
      <c r="E135" s="60" t="s">
        <v>447</v>
      </c>
      <c r="F135" s="124" t="s">
        <v>578</v>
      </c>
      <c r="G135" s="60"/>
      <c r="H135" s="60"/>
      <c r="I135" s="132">
        <f t="shared" si="4"/>
        <v>100</v>
      </c>
    </row>
    <row r="136" spans="2:9" ht="12.75">
      <c r="B136" s="66" t="s">
        <v>753</v>
      </c>
      <c r="C136" s="125"/>
      <c r="D136" s="60" t="s">
        <v>473</v>
      </c>
      <c r="E136" s="60" t="s">
        <v>447</v>
      </c>
      <c r="F136" s="124" t="s">
        <v>578</v>
      </c>
      <c r="G136" s="60" t="s">
        <v>536</v>
      </c>
      <c r="H136" s="60"/>
      <c r="I136" s="132">
        <f t="shared" si="4"/>
        <v>100</v>
      </c>
    </row>
    <row r="137" spans="2:9" ht="12.75">
      <c r="B137" s="66" t="s">
        <v>537</v>
      </c>
      <c r="C137" s="125"/>
      <c r="D137" s="60" t="s">
        <v>473</v>
      </c>
      <c r="E137" s="60" t="s">
        <v>447</v>
      </c>
      <c r="F137" s="124" t="s">
        <v>578</v>
      </c>
      <c r="G137" s="60" t="s">
        <v>538</v>
      </c>
      <c r="H137" s="60"/>
      <c r="I137" s="132">
        <f t="shared" si="4"/>
        <v>100</v>
      </c>
    </row>
    <row r="138" spans="2:9" ht="12.75">
      <c r="B138" s="62" t="s">
        <v>530</v>
      </c>
      <c r="C138" s="79"/>
      <c r="D138" s="60" t="s">
        <v>473</v>
      </c>
      <c r="E138" s="60" t="s">
        <v>447</v>
      </c>
      <c r="F138" s="124" t="s">
        <v>578</v>
      </c>
      <c r="G138" s="60" t="s">
        <v>538</v>
      </c>
      <c r="H138" s="60">
        <v>2</v>
      </c>
      <c r="I138" s="132">
        <v>100</v>
      </c>
    </row>
    <row r="139" spans="2:9" ht="12.75">
      <c r="B139" s="62" t="s">
        <v>407</v>
      </c>
      <c r="C139" s="79"/>
      <c r="D139" s="60" t="s">
        <v>474</v>
      </c>
      <c r="E139" s="60"/>
      <c r="F139" s="60"/>
      <c r="G139" s="60"/>
      <c r="H139" s="60"/>
      <c r="I139" s="132">
        <f>I140</f>
        <v>5200.400000000001</v>
      </c>
    </row>
    <row r="140" spans="2:9" ht="12.75">
      <c r="B140" s="81" t="s">
        <v>409</v>
      </c>
      <c r="C140" s="79"/>
      <c r="D140" s="60" t="s">
        <v>474</v>
      </c>
      <c r="E140" s="60" t="s">
        <v>495</v>
      </c>
      <c r="F140" s="60"/>
      <c r="G140" s="60"/>
      <c r="H140" s="60"/>
      <c r="I140" s="132">
        <f>I141+I146</f>
        <v>5200.400000000001</v>
      </c>
    </row>
    <row r="141" spans="2:9" ht="12.75">
      <c r="B141" s="66" t="s">
        <v>531</v>
      </c>
      <c r="C141" s="79"/>
      <c r="D141" s="60" t="s">
        <v>474</v>
      </c>
      <c r="E141" s="60" t="s">
        <v>495</v>
      </c>
      <c r="F141" s="60" t="s">
        <v>69</v>
      </c>
      <c r="G141" s="60"/>
      <c r="H141" s="60"/>
      <c r="I141" s="132">
        <f>I142</f>
        <v>5132.3</v>
      </c>
    </row>
    <row r="142" spans="2:9" ht="25.5">
      <c r="B142" s="254" t="s">
        <v>10</v>
      </c>
      <c r="C142" s="131"/>
      <c r="D142" s="60" t="s">
        <v>474</v>
      </c>
      <c r="E142" s="60" t="s">
        <v>495</v>
      </c>
      <c r="F142" s="124" t="s">
        <v>9</v>
      </c>
      <c r="G142" s="30"/>
      <c r="H142" s="60"/>
      <c r="I142" s="132">
        <f>I143</f>
        <v>5132.3</v>
      </c>
    </row>
    <row r="143" spans="2:9" ht="25.5">
      <c r="B143" s="62" t="s">
        <v>793</v>
      </c>
      <c r="C143" s="79"/>
      <c r="D143" s="60" t="s">
        <v>474</v>
      </c>
      <c r="E143" s="60" t="s">
        <v>495</v>
      </c>
      <c r="F143" s="124" t="s">
        <v>9</v>
      </c>
      <c r="G143" s="60" t="s">
        <v>794</v>
      </c>
      <c r="H143" s="60"/>
      <c r="I143" s="132">
        <f>I144</f>
        <v>5132.3</v>
      </c>
    </row>
    <row r="144" spans="2:9" ht="12.75">
      <c r="B144" s="62" t="s">
        <v>483</v>
      </c>
      <c r="C144" s="79"/>
      <c r="D144" s="60" t="s">
        <v>474</v>
      </c>
      <c r="E144" s="60" t="s">
        <v>495</v>
      </c>
      <c r="F144" s="124" t="s">
        <v>9</v>
      </c>
      <c r="G144" s="60">
        <v>610</v>
      </c>
      <c r="H144" s="60"/>
      <c r="I144" s="132">
        <f>I145</f>
        <v>5132.3</v>
      </c>
    </row>
    <row r="145" spans="2:9" ht="12.75">
      <c r="B145" s="62" t="s">
        <v>530</v>
      </c>
      <c r="C145" s="131"/>
      <c r="D145" s="60" t="s">
        <v>474</v>
      </c>
      <c r="E145" s="60" t="s">
        <v>495</v>
      </c>
      <c r="F145" s="124" t="s">
        <v>9</v>
      </c>
      <c r="G145" s="60">
        <v>610</v>
      </c>
      <c r="H145" s="60">
        <v>2</v>
      </c>
      <c r="I145" s="132">
        <v>5132.3</v>
      </c>
    </row>
    <row r="146" spans="2:9" ht="12.75">
      <c r="B146" s="68" t="s">
        <v>648</v>
      </c>
      <c r="C146" s="131"/>
      <c r="D146" s="60" t="s">
        <v>474</v>
      </c>
      <c r="E146" s="60" t="s">
        <v>495</v>
      </c>
      <c r="F146" s="124" t="s">
        <v>26</v>
      </c>
      <c r="G146" s="30"/>
      <c r="H146" s="60"/>
      <c r="I146" s="132">
        <f>I147</f>
        <v>68.1</v>
      </c>
    </row>
    <row r="147" spans="2:9" ht="29.25" customHeight="1">
      <c r="B147" s="133" t="s">
        <v>667</v>
      </c>
      <c r="C147" s="131"/>
      <c r="D147" s="60" t="s">
        <v>474</v>
      </c>
      <c r="E147" s="60" t="s">
        <v>495</v>
      </c>
      <c r="F147" s="124" t="s">
        <v>27</v>
      </c>
      <c r="G147" s="30"/>
      <c r="H147" s="60"/>
      <c r="I147" s="132">
        <f>I148+I152+I156</f>
        <v>68.1</v>
      </c>
    </row>
    <row r="148" spans="2:9" ht="54.75" customHeight="1">
      <c r="B148" s="133" t="s">
        <v>25</v>
      </c>
      <c r="C148" s="134"/>
      <c r="D148" s="60" t="s">
        <v>474</v>
      </c>
      <c r="E148" s="60" t="s">
        <v>495</v>
      </c>
      <c r="F148" s="124" t="s">
        <v>11</v>
      </c>
      <c r="G148" s="30"/>
      <c r="H148" s="60"/>
      <c r="I148" s="132">
        <f>I149</f>
        <v>27.8</v>
      </c>
    </row>
    <row r="149" spans="2:9" ht="25.5">
      <c r="B149" s="62" t="s">
        <v>793</v>
      </c>
      <c r="C149" s="134"/>
      <c r="D149" s="60" t="s">
        <v>474</v>
      </c>
      <c r="E149" s="60" t="s">
        <v>495</v>
      </c>
      <c r="F149" s="124" t="s">
        <v>11</v>
      </c>
      <c r="G149" s="30">
        <v>600</v>
      </c>
      <c r="H149" s="60"/>
      <c r="I149" s="132">
        <f>I150</f>
        <v>27.8</v>
      </c>
    </row>
    <row r="150" spans="2:9" ht="12.75">
      <c r="B150" s="62" t="s">
        <v>483</v>
      </c>
      <c r="C150" s="131"/>
      <c r="D150" s="60" t="s">
        <v>474</v>
      </c>
      <c r="E150" s="60" t="s">
        <v>495</v>
      </c>
      <c r="F150" s="124" t="s">
        <v>11</v>
      </c>
      <c r="G150" s="30">
        <v>610</v>
      </c>
      <c r="H150" s="60"/>
      <c r="I150" s="132">
        <f>I151</f>
        <v>27.8</v>
      </c>
    </row>
    <row r="151" spans="2:9" ht="12.75">
      <c r="B151" s="62" t="s">
        <v>530</v>
      </c>
      <c r="C151" s="131"/>
      <c r="D151" s="60" t="s">
        <v>474</v>
      </c>
      <c r="E151" s="60" t="s">
        <v>495</v>
      </c>
      <c r="F151" s="124" t="s">
        <v>11</v>
      </c>
      <c r="G151" s="30">
        <v>610</v>
      </c>
      <c r="H151" s="60" t="s">
        <v>520</v>
      </c>
      <c r="I151" s="132">
        <v>27.8</v>
      </c>
    </row>
    <row r="152" spans="2:9" ht="68.25" customHeight="1">
      <c r="B152" s="133" t="s">
        <v>662</v>
      </c>
      <c r="C152" s="134"/>
      <c r="D152" s="129" t="s">
        <v>474</v>
      </c>
      <c r="E152" s="60" t="s">
        <v>495</v>
      </c>
      <c r="F152" s="124" t="s">
        <v>28</v>
      </c>
      <c r="G152" s="135"/>
      <c r="H152" s="129"/>
      <c r="I152" s="132">
        <f>I153</f>
        <v>6.8</v>
      </c>
    </row>
    <row r="153" spans="2:9" ht="25.5">
      <c r="B153" s="62" t="s">
        <v>793</v>
      </c>
      <c r="C153" s="131"/>
      <c r="D153" s="129" t="s">
        <v>474</v>
      </c>
      <c r="E153" s="60" t="s">
        <v>495</v>
      </c>
      <c r="F153" s="124" t="s">
        <v>28</v>
      </c>
      <c r="G153" s="30">
        <v>600</v>
      </c>
      <c r="H153" s="60"/>
      <c r="I153" s="132">
        <f>I154</f>
        <v>6.8</v>
      </c>
    </row>
    <row r="154" spans="2:9" ht="12.75">
      <c r="B154" s="62" t="s">
        <v>483</v>
      </c>
      <c r="C154" s="131"/>
      <c r="D154" s="129" t="s">
        <v>474</v>
      </c>
      <c r="E154" s="60" t="s">
        <v>495</v>
      </c>
      <c r="F154" s="124" t="s">
        <v>28</v>
      </c>
      <c r="G154" s="30">
        <v>610</v>
      </c>
      <c r="H154" s="60"/>
      <c r="I154" s="132">
        <f>I155</f>
        <v>6.8</v>
      </c>
    </row>
    <row r="155" spans="2:9" ht="12.75">
      <c r="B155" s="62" t="s">
        <v>530</v>
      </c>
      <c r="C155" s="131"/>
      <c r="D155" s="129" t="s">
        <v>474</v>
      </c>
      <c r="E155" s="60" t="s">
        <v>495</v>
      </c>
      <c r="F155" s="124" t="s">
        <v>28</v>
      </c>
      <c r="G155" s="30">
        <v>610</v>
      </c>
      <c r="H155" s="60" t="s">
        <v>520</v>
      </c>
      <c r="I155" s="132">
        <v>6.8</v>
      </c>
    </row>
    <row r="156" spans="2:9" ht="42.75" customHeight="1">
      <c r="B156" s="133" t="s">
        <v>286</v>
      </c>
      <c r="C156" s="134"/>
      <c r="D156" s="129" t="s">
        <v>474</v>
      </c>
      <c r="E156" s="60" t="s">
        <v>495</v>
      </c>
      <c r="F156" s="124" t="s">
        <v>663</v>
      </c>
      <c r="G156" s="135"/>
      <c r="H156" s="129"/>
      <c r="I156" s="132">
        <f>I157</f>
        <v>33.5</v>
      </c>
    </row>
    <row r="157" spans="2:9" ht="25.5">
      <c r="B157" s="62" t="s">
        <v>793</v>
      </c>
      <c r="C157" s="131"/>
      <c r="D157" s="129" t="s">
        <v>474</v>
      </c>
      <c r="E157" s="60" t="s">
        <v>495</v>
      </c>
      <c r="F157" s="124" t="s">
        <v>663</v>
      </c>
      <c r="G157" s="30">
        <v>600</v>
      </c>
      <c r="H157" s="60"/>
      <c r="I157" s="132">
        <f>I158</f>
        <v>33.5</v>
      </c>
    </row>
    <row r="158" spans="2:9" ht="12.75">
      <c r="B158" s="62" t="s">
        <v>483</v>
      </c>
      <c r="C158" s="131"/>
      <c r="D158" s="129" t="s">
        <v>474</v>
      </c>
      <c r="E158" s="60" t="s">
        <v>495</v>
      </c>
      <c r="F158" s="124" t="s">
        <v>663</v>
      </c>
      <c r="G158" s="30">
        <v>610</v>
      </c>
      <c r="H158" s="60"/>
      <c r="I158" s="132">
        <f>I159</f>
        <v>33.5</v>
      </c>
    </row>
    <row r="159" spans="2:9" ht="12.75">
      <c r="B159" s="62" t="s">
        <v>530</v>
      </c>
      <c r="C159" s="131"/>
      <c r="D159" s="129" t="s">
        <v>474</v>
      </c>
      <c r="E159" s="60" t="s">
        <v>495</v>
      </c>
      <c r="F159" s="124" t="s">
        <v>663</v>
      </c>
      <c r="G159" s="30">
        <v>610</v>
      </c>
      <c r="H159" s="60" t="s">
        <v>520</v>
      </c>
      <c r="I159" s="132">
        <v>33.5</v>
      </c>
    </row>
    <row r="160" spans="2:9" ht="12.75">
      <c r="B160" s="62" t="s">
        <v>411</v>
      </c>
      <c r="C160" s="80"/>
      <c r="D160" s="60" t="s">
        <v>498</v>
      </c>
      <c r="E160" s="60"/>
      <c r="F160" s="60"/>
      <c r="G160" s="60"/>
      <c r="H160" s="60"/>
      <c r="I160" s="132">
        <f>I161</f>
        <v>3095.6</v>
      </c>
    </row>
    <row r="161" spans="2:9" ht="12.75">
      <c r="B161" s="62" t="s">
        <v>412</v>
      </c>
      <c r="C161" s="80"/>
      <c r="D161" s="60" t="s">
        <v>498</v>
      </c>
      <c r="E161" s="60" t="s">
        <v>499</v>
      </c>
      <c r="F161" s="60"/>
      <c r="G161" s="60"/>
      <c r="H161" s="60"/>
      <c r="I161" s="132">
        <f>I162+I168</f>
        <v>3095.6</v>
      </c>
    </row>
    <row r="162" spans="2:9" ht="12.75">
      <c r="B162" s="66" t="s">
        <v>531</v>
      </c>
      <c r="C162" s="80"/>
      <c r="D162" s="60" t="s">
        <v>498</v>
      </c>
      <c r="E162" s="60" t="s">
        <v>499</v>
      </c>
      <c r="F162" s="60" t="s">
        <v>69</v>
      </c>
      <c r="G162" s="59"/>
      <c r="H162" s="59"/>
      <c r="I162" s="132">
        <f>I163</f>
        <v>2954.6</v>
      </c>
    </row>
    <row r="163" spans="2:9" ht="25.5">
      <c r="B163" s="254" t="s">
        <v>95</v>
      </c>
      <c r="C163" s="80"/>
      <c r="D163" s="60" t="s">
        <v>498</v>
      </c>
      <c r="E163" s="60" t="s">
        <v>499</v>
      </c>
      <c r="F163" s="124" t="s">
        <v>664</v>
      </c>
      <c r="G163" s="60"/>
      <c r="H163" s="60"/>
      <c r="I163" s="132">
        <f>I164</f>
        <v>2954.6</v>
      </c>
    </row>
    <row r="164" spans="2:9" ht="25.5">
      <c r="B164" s="62" t="s">
        <v>793</v>
      </c>
      <c r="C164" s="80"/>
      <c r="D164" s="60" t="s">
        <v>498</v>
      </c>
      <c r="E164" s="60" t="s">
        <v>499</v>
      </c>
      <c r="F164" s="124" t="s">
        <v>664</v>
      </c>
      <c r="G164" s="60" t="s">
        <v>794</v>
      </c>
      <c r="H164" s="60"/>
      <c r="I164" s="132">
        <f>I165</f>
        <v>2954.6</v>
      </c>
    </row>
    <row r="165" spans="2:9" ht="12.75">
      <c r="B165" s="62" t="s">
        <v>483</v>
      </c>
      <c r="C165" s="80"/>
      <c r="D165" s="60" t="s">
        <v>498</v>
      </c>
      <c r="E165" s="60" t="s">
        <v>499</v>
      </c>
      <c r="F165" s="124" t="s">
        <v>664</v>
      </c>
      <c r="G165" s="60">
        <v>610</v>
      </c>
      <c r="H165" s="60"/>
      <c r="I165" s="132">
        <f>I166+I167</f>
        <v>2954.6</v>
      </c>
    </row>
    <row r="166" spans="2:9" ht="12.75">
      <c r="B166" s="66" t="s">
        <v>526</v>
      </c>
      <c r="C166" s="126"/>
      <c r="D166" s="60" t="s">
        <v>498</v>
      </c>
      <c r="E166" s="60" t="s">
        <v>499</v>
      </c>
      <c r="F166" s="124" t="s">
        <v>664</v>
      </c>
      <c r="G166" s="60">
        <v>610</v>
      </c>
      <c r="H166" s="60" t="s">
        <v>519</v>
      </c>
      <c r="I166" s="132">
        <v>750</v>
      </c>
    </row>
    <row r="167" spans="2:9" ht="12.75">
      <c r="B167" s="62" t="s">
        <v>530</v>
      </c>
      <c r="C167" s="80"/>
      <c r="D167" s="60" t="s">
        <v>498</v>
      </c>
      <c r="E167" s="60" t="s">
        <v>499</v>
      </c>
      <c r="F167" s="124" t="s">
        <v>664</v>
      </c>
      <c r="G167" s="60">
        <v>610</v>
      </c>
      <c r="H167" s="60">
        <v>2</v>
      </c>
      <c r="I167" s="132">
        <v>2204.6</v>
      </c>
    </row>
    <row r="168" spans="2:9" ht="12.75">
      <c r="B168" s="68" t="s">
        <v>648</v>
      </c>
      <c r="C168" s="131"/>
      <c r="D168" s="60" t="s">
        <v>498</v>
      </c>
      <c r="E168" s="60" t="s">
        <v>499</v>
      </c>
      <c r="F168" s="124" t="s">
        <v>26</v>
      </c>
      <c r="G168" s="30"/>
      <c r="H168" s="60"/>
      <c r="I168" s="132">
        <f>I169+I186</f>
        <v>141</v>
      </c>
    </row>
    <row r="169" spans="2:9" ht="30.75" customHeight="1">
      <c r="B169" s="133" t="s">
        <v>608</v>
      </c>
      <c r="C169" s="126"/>
      <c r="D169" s="129" t="s">
        <v>498</v>
      </c>
      <c r="E169" s="129" t="s">
        <v>499</v>
      </c>
      <c r="F169" s="136" t="s">
        <v>666</v>
      </c>
      <c r="G169" s="30"/>
      <c r="H169" s="60"/>
      <c r="I169" s="132">
        <f>I170+I174+I178+I182</f>
        <v>130</v>
      </c>
    </row>
    <row r="170" spans="2:9" ht="38.25">
      <c r="B170" s="254" t="s">
        <v>855</v>
      </c>
      <c r="C170" s="137"/>
      <c r="D170" s="129" t="s">
        <v>498</v>
      </c>
      <c r="E170" s="129" t="s">
        <v>499</v>
      </c>
      <c r="F170" s="136" t="s">
        <v>665</v>
      </c>
      <c r="G170" s="30"/>
      <c r="H170" s="60"/>
      <c r="I170" s="132">
        <f>I171</f>
        <v>30</v>
      </c>
    </row>
    <row r="171" spans="2:9" ht="25.5">
      <c r="B171" s="62" t="s">
        <v>793</v>
      </c>
      <c r="C171" s="126"/>
      <c r="D171" s="129" t="s">
        <v>498</v>
      </c>
      <c r="E171" s="129" t="s">
        <v>499</v>
      </c>
      <c r="F171" s="136" t="s">
        <v>665</v>
      </c>
      <c r="G171" s="30">
        <v>600</v>
      </c>
      <c r="H171" s="60"/>
      <c r="I171" s="132">
        <f>I172</f>
        <v>30</v>
      </c>
    </row>
    <row r="172" spans="2:9" ht="12.75">
      <c r="B172" s="62" t="s">
        <v>483</v>
      </c>
      <c r="C172" s="126"/>
      <c r="D172" s="129" t="s">
        <v>498</v>
      </c>
      <c r="E172" s="129" t="s">
        <v>499</v>
      </c>
      <c r="F172" s="136" t="s">
        <v>665</v>
      </c>
      <c r="G172" s="30">
        <v>610</v>
      </c>
      <c r="H172" s="60"/>
      <c r="I172" s="132">
        <f>I173</f>
        <v>30</v>
      </c>
    </row>
    <row r="173" spans="2:9" ht="12.75">
      <c r="B173" s="62" t="s">
        <v>530</v>
      </c>
      <c r="C173" s="126"/>
      <c r="D173" s="129" t="s">
        <v>498</v>
      </c>
      <c r="E173" s="129" t="s">
        <v>499</v>
      </c>
      <c r="F173" s="136" t="s">
        <v>665</v>
      </c>
      <c r="G173" s="30">
        <v>610</v>
      </c>
      <c r="H173" s="60" t="s">
        <v>520</v>
      </c>
      <c r="I173" s="132">
        <v>30</v>
      </c>
    </row>
    <row r="174" spans="2:9" ht="48" customHeight="1">
      <c r="B174" s="133" t="s">
        <v>762</v>
      </c>
      <c r="C174" s="137"/>
      <c r="D174" s="129" t="s">
        <v>498</v>
      </c>
      <c r="E174" s="129" t="s">
        <v>499</v>
      </c>
      <c r="F174" s="136" t="s">
        <v>668</v>
      </c>
      <c r="G174" s="30"/>
      <c r="H174" s="60"/>
      <c r="I174" s="132">
        <f>I175</f>
        <v>45</v>
      </c>
    </row>
    <row r="175" spans="2:9" ht="25.5">
      <c r="B175" s="62" t="s">
        <v>793</v>
      </c>
      <c r="C175" s="126"/>
      <c r="D175" s="129" t="s">
        <v>498</v>
      </c>
      <c r="E175" s="129" t="s">
        <v>499</v>
      </c>
      <c r="F175" s="136" t="s">
        <v>668</v>
      </c>
      <c r="G175" s="30">
        <v>600</v>
      </c>
      <c r="H175" s="60"/>
      <c r="I175" s="132">
        <f>I176</f>
        <v>45</v>
      </c>
    </row>
    <row r="176" spans="2:9" ht="12.75">
      <c r="B176" s="62" t="s">
        <v>483</v>
      </c>
      <c r="C176" s="126"/>
      <c r="D176" s="129" t="s">
        <v>498</v>
      </c>
      <c r="E176" s="129" t="s">
        <v>499</v>
      </c>
      <c r="F176" s="136" t="s">
        <v>668</v>
      </c>
      <c r="G176" s="30">
        <v>610</v>
      </c>
      <c r="H176" s="60"/>
      <c r="I176" s="132">
        <f>I177</f>
        <v>45</v>
      </c>
    </row>
    <row r="177" spans="2:9" ht="12.75">
      <c r="B177" s="62" t="s">
        <v>530</v>
      </c>
      <c r="C177" s="126"/>
      <c r="D177" s="129" t="s">
        <v>498</v>
      </c>
      <c r="E177" s="129" t="s">
        <v>499</v>
      </c>
      <c r="F177" s="136" t="s">
        <v>668</v>
      </c>
      <c r="G177" s="30">
        <v>610</v>
      </c>
      <c r="H177" s="60" t="s">
        <v>520</v>
      </c>
      <c r="I177" s="132">
        <v>45</v>
      </c>
    </row>
    <row r="178" spans="2:9" ht="38.25">
      <c r="B178" s="133" t="s">
        <v>761</v>
      </c>
      <c r="C178" s="137"/>
      <c r="D178" s="129" t="s">
        <v>498</v>
      </c>
      <c r="E178" s="129" t="s">
        <v>499</v>
      </c>
      <c r="F178" s="136" t="s">
        <v>669</v>
      </c>
      <c r="G178" s="135"/>
      <c r="H178" s="129"/>
      <c r="I178" s="132">
        <f>I179</f>
        <v>15</v>
      </c>
    </row>
    <row r="179" spans="2:9" ht="25.5">
      <c r="B179" s="62" t="s">
        <v>793</v>
      </c>
      <c r="C179" s="126"/>
      <c r="D179" s="129" t="s">
        <v>498</v>
      </c>
      <c r="E179" s="129" t="s">
        <v>499</v>
      </c>
      <c r="F179" s="136" t="s">
        <v>669</v>
      </c>
      <c r="G179" s="30">
        <v>600</v>
      </c>
      <c r="H179" s="60"/>
      <c r="I179" s="132">
        <f>I180</f>
        <v>15</v>
      </c>
    </row>
    <row r="180" spans="2:9" ht="12.75">
      <c r="B180" s="62" t="s">
        <v>483</v>
      </c>
      <c r="C180" s="126"/>
      <c r="D180" s="129" t="s">
        <v>498</v>
      </c>
      <c r="E180" s="129" t="s">
        <v>499</v>
      </c>
      <c r="F180" s="136" t="s">
        <v>669</v>
      </c>
      <c r="G180" s="30">
        <v>610</v>
      </c>
      <c r="H180" s="60"/>
      <c r="I180" s="132">
        <f>I181</f>
        <v>15</v>
      </c>
    </row>
    <row r="181" spans="2:9" ht="12.75">
      <c r="B181" s="62" t="s">
        <v>530</v>
      </c>
      <c r="C181" s="126"/>
      <c r="D181" s="129" t="s">
        <v>498</v>
      </c>
      <c r="E181" s="129" t="s">
        <v>499</v>
      </c>
      <c r="F181" s="136" t="s">
        <v>669</v>
      </c>
      <c r="G181" s="30">
        <v>610</v>
      </c>
      <c r="H181" s="60" t="s">
        <v>520</v>
      </c>
      <c r="I181" s="132">
        <v>15</v>
      </c>
    </row>
    <row r="182" spans="2:9" ht="38.25">
      <c r="B182" s="133" t="s">
        <v>609</v>
      </c>
      <c r="C182" s="137"/>
      <c r="D182" s="129" t="s">
        <v>498</v>
      </c>
      <c r="E182" s="129" t="s">
        <v>499</v>
      </c>
      <c r="F182" s="136" t="s">
        <v>670</v>
      </c>
      <c r="G182" s="135"/>
      <c r="H182" s="129"/>
      <c r="I182" s="132">
        <f>I183</f>
        <v>40</v>
      </c>
    </row>
    <row r="183" spans="2:9" ht="25.5">
      <c r="B183" s="62" t="s">
        <v>793</v>
      </c>
      <c r="C183" s="126"/>
      <c r="D183" s="129" t="s">
        <v>498</v>
      </c>
      <c r="E183" s="129" t="s">
        <v>499</v>
      </c>
      <c r="F183" s="136" t="s">
        <v>670</v>
      </c>
      <c r="G183" s="30">
        <v>600</v>
      </c>
      <c r="H183" s="60"/>
      <c r="I183" s="132">
        <f>I184</f>
        <v>40</v>
      </c>
    </row>
    <row r="184" spans="2:9" ht="12.75">
      <c r="B184" s="62" t="s">
        <v>483</v>
      </c>
      <c r="C184" s="126"/>
      <c r="D184" s="129" t="s">
        <v>498</v>
      </c>
      <c r="E184" s="129" t="s">
        <v>499</v>
      </c>
      <c r="F184" s="136" t="s">
        <v>670</v>
      </c>
      <c r="G184" s="30">
        <v>610</v>
      </c>
      <c r="H184" s="60"/>
      <c r="I184" s="132">
        <f>I185</f>
        <v>40</v>
      </c>
    </row>
    <row r="185" spans="2:9" ht="12.75">
      <c r="B185" s="62" t="s">
        <v>530</v>
      </c>
      <c r="C185" s="126"/>
      <c r="D185" s="129" t="s">
        <v>498</v>
      </c>
      <c r="E185" s="129" t="s">
        <v>499</v>
      </c>
      <c r="F185" s="136" t="s">
        <v>670</v>
      </c>
      <c r="G185" s="30">
        <v>610</v>
      </c>
      <c r="H185" s="60" t="s">
        <v>520</v>
      </c>
      <c r="I185" s="132">
        <v>40</v>
      </c>
    </row>
    <row r="186" spans="2:9" ht="25.5">
      <c r="B186" s="133" t="s">
        <v>673</v>
      </c>
      <c r="C186" s="126"/>
      <c r="D186" s="129" t="s">
        <v>498</v>
      </c>
      <c r="E186" s="129" t="s">
        <v>499</v>
      </c>
      <c r="F186" s="124" t="s">
        <v>672</v>
      </c>
      <c r="G186" s="30"/>
      <c r="H186" s="60"/>
      <c r="I186" s="132">
        <f>I187+I191</f>
        <v>11</v>
      </c>
    </row>
    <row r="187" spans="2:9" ht="38.25">
      <c r="B187" s="133" t="s">
        <v>23</v>
      </c>
      <c r="C187" s="137"/>
      <c r="D187" s="129" t="s">
        <v>498</v>
      </c>
      <c r="E187" s="129" t="s">
        <v>499</v>
      </c>
      <c r="F187" s="124" t="s">
        <v>671</v>
      </c>
      <c r="G187" s="135"/>
      <c r="H187" s="129"/>
      <c r="I187" s="132">
        <f>I188</f>
        <v>1</v>
      </c>
    </row>
    <row r="188" spans="2:9" ht="25.5">
      <c r="B188" s="62" t="s">
        <v>793</v>
      </c>
      <c r="C188" s="137"/>
      <c r="D188" s="129" t="s">
        <v>498</v>
      </c>
      <c r="E188" s="129" t="s">
        <v>499</v>
      </c>
      <c r="F188" s="124" t="s">
        <v>671</v>
      </c>
      <c r="G188" s="30">
        <v>600</v>
      </c>
      <c r="H188" s="60"/>
      <c r="I188" s="132">
        <f>I189</f>
        <v>1</v>
      </c>
    </row>
    <row r="189" spans="2:9" ht="12.75">
      <c r="B189" s="62" t="s">
        <v>483</v>
      </c>
      <c r="C189" s="137"/>
      <c r="D189" s="129" t="s">
        <v>498</v>
      </c>
      <c r="E189" s="129" t="s">
        <v>499</v>
      </c>
      <c r="F189" s="124" t="s">
        <v>671</v>
      </c>
      <c r="G189" s="30">
        <v>610</v>
      </c>
      <c r="H189" s="60"/>
      <c r="I189" s="132">
        <f>I190</f>
        <v>1</v>
      </c>
    </row>
    <row r="190" spans="2:9" ht="12.75">
      <c r="B190" s="62" t="s">
        <v>530</v>
      </c>
      <c r="C190" s="137"/>
      <c r="D190" s="129" t="s">
        <v>498</v>
      </c>
      <c r="E190" s="129" t="s">
        <v>499</v>
      </c>
      <c r="F190" s="124" t="s">
        <v>671</v>
      </c>
      <c r="G190" s="30">
        <v>610</v>
      </c>
      <c r="H190" s="60" t="s">
        <v>520</v>
      </c>
      <c r="I190" s="132">
        <v>1</v>
      </c>
    </row>
    <row r="191" spans="2:9" ht="38.25">
      <c r="B191" s="133" t="s">
        <v>24</v>
      </c>
      <c r="C191" s="137"/>
      <c r="D191" s="129" t="s">
        <v>498</v>
      </c>
      <c r="E191" s="129" t="s">
        <v>499</v>
      </c>
      <c r="F191" s="124" t="s">
        <v>674</v>
      </c>
      <c r="G191" s="135"/>
      <c r="H191" s="129"/>
      <c r="I191" s="132">
        <f>I192</f>
        <v>10</v>
      </c>
    </row>
    <row r="192" spans="2:9" ht="25.5">
      <c r="B192" s="62" t="s">
        <v>793</v>
      </c>
      <c r="C192" s="126"/>
      <c r="D192" s="129" t="s">
        <v>498</v>
      </c>
      <c r="E192" s="129" t="s">
        <v>499</v>
      </c>
      <c r="F192" s="124" t="s">
        <v>674</v>
      </c>
      <c r="G192" s="30">
        <v>600</v>
      </c>
      <c r="H192" s="60"/>
      <c r="I192" s="132">
        <f>I193</f>
        <v>10</v>
      </c>
    </row>
    <row r="193" spans="2:9" ht="12.75">
      <c r="B193" s="62" t="s">
        <v>483</v>
      </c>
      <c r="C193" s="126"/>
      <c r="D193" s="129" t="s">
        <v>498</v>
      </c>
      <c r="E193" s="129" t="s">
        <v>499</v>
      </c>
      <c r="F193" s="124" t="s">
        <v>674</v>
      </c>
      <c r="G193" s="30">
        <v>610</v>
      </c>
      <c r="H193" s="60"/>
      <c r="I193" s="132">
        <f>I194</f>
        <v>10</v>
      </c>
    </row>
    <row r="194" spans="2:9" ht="12.75">
      <c r="B194" s="62" t="s">
        <v>530</v>
      </c>
      <c r="C194" s="126"/>
      <c r="D194" s="129" t="s">
        <v>498</v>
      </c>
      <c r="E194" s="129" t="s">
        <v>499</v>
      </c>
      <c r="F194" s="124" t="s">
        <v>674</v>
      </c>
      <c r="G194" s="30">
        <v>610</v>
      </c>
      <c r="H194" s="60" t="s">
        <v>520</v>
      </c>
      <c r="I194" s="132">
        <v>10</v>
      </c>
    </row>
    <row r="195" spans="2:9" ht="12.75">
      <c r="B195" s="62" t="s">
        <v>111</v>
      </c>
      <c r="C195" s="79"/>
      <c r="D195" s="60" t="s">
        <v>500</v>
      </c>
      <c r="E195" s="60"/>
      <c r="F195" s="60"/>
      <c r="G195" s="60"/>
      <c r="H195" s="60"/>
      <c r="I195" s="181">
        <f>I196+I202</f>
        <v>3784.6</v>
      </c>
    </row>
    <row r="196" spans="2:9" ht="12.75">
      <c r="B196" s="62" t="s">
        <v>441</v>
      </c>
      <c r="C196" s="79"/>
      <c r="D196" s="60" t="s">
        <v>500</v>
      </c>
      <c r="E196" s="60" t="s">
        <v>501</v>
      </c>
      <c r="F196" s="60"/>
      <c r="G196" s="60"/>
      <c r="H196" s="60"/>
      <c r="I196" s="132">
        <f>I197</f>
        <v>1764</v>
      </c>
    </row>
    <row r="197" spans="2:9" ht="12.75">
      <c r="B197" s="66" t="s">
        <v>531</v>
      </c>
      <c r="C197" s="80"/>
      <c r="D197" s="60" t="s">
        <v>500</v>
      </c>
      <c r="E197" s="60" t="s">
        <v>501</v>
      </c>
      <c r="F197" s="60" t="s">
        <v>69</v>
      </c>
      <c r="G197" s="60"/>
      <c r="H197" s="60"/>
      <c r="I197" s="132">
        <f>I198</f>
        <v>1764</v>
      </c>
    </row>
    <row r="198" spans="2:9" ht="25.5">
      <c r="B198" s="81" t="s">
        <v>326</v>
      </c>
      <c r="C198" s="79"/>
      <c r="D198" s="60" t="s">
        <v>500</v>
      </c>
      <c r="E198" s="60" t="s">
        <v>501</v>
      </c>
      <c r="F198" s="124" t="s">
        <v>45</v>
      </c>
      <c r="G198" s="60"/>
      <c r="H198" s="60"/>
      <c r="I198" s="132">
        <f>I199</f>
        <v>1764</v>
      </c>
    </row>
    <row r="199" spans="2:9" ht="12.75">
      <c r="B199" s="62" t="s">
        <v>185</v>
      </c>
      <c r="C199" s="79"/>
      <c r="D199" s="60" t="s">
        <v>500</v>
      </c>
      <c r="E199" s="60" t="s">
        <v>501</v>
      </c>
      <c r="F199" s="124" t="s">
        <v>45</v>
      </c>
      <c r="G199" s="60" t="s">
        <v>231</v>
      </c>
      <c r="H199" s="60"/>
      <c r="I199" s="132">
        <f>I200</f>
        <v>1764</v>
      </c>
    </row>
    <row r="200" spans="2:9" ht="12.75">
      <c r="B200" s="62" t="s">
        <v>653</v>
      </c>
      <c r="C200" s="79"/>
      <c r="D200" s="60" t="s">
        <v>500</v>
      </c>
      <c r="E200" s="60" t="s">
        <v>501</v>
      </c>
      <c r="F200" s="124" t="s">
        <v>45</v>
      </c>
      <c r="G200" s="60" t="s">
        <v>652</v>
      </c>
      <c r="H200" s="60"/>
      <c r="I200" s="132">
        <f>I201</f>
        <v>1764</v>
      </c>
    </row>
    <row r="201" spans="2:9" ht="12.75">
      <c r="B201" s="62" t="s">
        <v>530</v>
      </c>
      <c r="C201" s="131"/>
      <c r="D201" s="60" t="s">
        <v>500</v>
      </c>
      <c r="E201" s="60" t="s">
        <v>501</v>
      </c>
      <c r="F201" s="124" t="s">
        <v>45</v>
      </c>
      <c r="G201" s="60" t="s">
        <v>652</v>
      </c>
      <c r="H201" s="60">
        <v>2</v>
      </c>
      <c r="I201" s="181">
        <v>1764</v>
      </c>
    </row>
    <row r="202" spans="2:9" ht="12.75">
      <c r="B202" s="62" t="s">
        <v>112</v>
      </c>
      <c r="C202" s="131"/>
      <c r="D202" s="60" t="s">
        <v>500</v>
      </c>
      <c r="E202" s="60" t="s">
        <v>502</v>
      </c>
      <c r="F202" s="145"/>
      <c r="G202" s="60"/>
      <c r="H202" s="60"/>
      <c r="I202" s="132">
        <f>I203</f>
        <v>2020.6</v>
      </c>
    </row>
    <row r="203" spans="2:9" ht="12.75">
      <c r="B203" s="66" t="s">
        <v>531</v>
      </c>
      <c r="C203" s="131"/>
      <c r="D203" s="60" t="s">
        <v>500</v>
      </c>
      <c r="E203" s="60" t="s">
        <v>502</v>
      </c>
      <c r="F203" s="263" t="s">
        <v>69</v>
      </c>
      <c r="G203" s="60"/>
      <c r="H203" s="60"/>
      <c r="I203" s="132">
        <f>I204</f>
        <v>2020.6</v>
      </c>
    </row>
    <row r="204" spans="2:9" ht="51">
      <c r="B204" s="261" t="s">
        <v>840</v>
      </c>
      <c r="C204" s="131"/>
      <c r="D204" s="60" t="s">
        <v>500</v>
      </c>
      <c r="E204" s="60" t="s">
        <v>502</v>
      </c>
      <c r="F204" s="263" t="s">
        <v>246</v>
      </c>
      <c r="G204" s="60"/>
      <c r="H204" s="60"/>
      <c r="I204" s="132">
        <f>I205</f>
        <v>2020.6</v>
      </c>
    </row>
    <row r="205" spans="2:9" ht="12.75">
      <c r="B205" s="62" t="s">
        <v>185</v>
      </c>
      <c r="C205" s="131"/>
      <c r="D205" s="60" t="s">
        <v>500</v>
      </c>
      <c r="E205" s="60" t="s">
        <v>502</v>
      </c>
      <c r="F205" s="263" t="s">
        <v>246</v>
      </c>
      <c r="G205" s="60" t="s">
        <v>231</v>
      </c>
      <c r="H205" s="60"/>
      <c r="I205" s="132">
        <f>I206</f>
        <v>2020.6</v>
      </c>
    </row>
    <row r="206" spans="2:9" ht="12.75">
      <c r="B206" s="62" t="s">
        <v>653</v>
      </c>
      <c r="C206" s="131"/>
      <c r="D206" s="60" t="s">
        <v>500</v>
      </c>
      <c r="E206" s="60" t="s">
        <v>502</v>
      </c>
      <c r="F206" s="263" t="s">
        <v>246</v>
      </c>
      <c r="G206" s="60" t="s">
        <v>652</v>
      </c>
      <c r="H206" s="60"/>
      <c r="I206" s="132">
        <f>I207</f>
        <v>2020.6</v>
      </c>
    </row>
    <row r="207" spans="2:9" ht="12.75">
      <c r="B207" s="62" t="s">
        <v>509</v>
      </c>
      <c r="C207" s="131"/>
      <c r="D207" s="60" t="s">
        <v>500</v>
      </c>
      <c r="E207" s="60" t="s">
        <v>502</v>
      </c>
      <c r="F207" s="263" t="s">
        <v>246</v>
      </c>
      <c r="G207" s="60" t="s">
        <v>652</v>
      </c>
      <c r="H207" s="60" t="s">
        <v>525</v>
      </c>
      <c r="I207" s="132">
        <v>2020.6</v>
      </c>
    </row>
    <row r="208" spans="2:9" ht="12.75">
      <c r="B208" s="71" t="s">
        <v>154</v>
      </c>
      <c r="C208" s="146" t="s">
        <v>155</v>
      </c>
      <c r="D208" s="60"/>
      <c r="E208" s="60"/>
      <c r="F208" s="60"/>
      <c r="G208" s="60"/>
      <c r="H208" s="60"/>
      <c r="I208" s="170">
        <f>I210</f>
        <v>1674.1999999999998</v>
      </c>
    </row>
    <row r="209" spans="2:9" ht="12.75">
      <c r="B209" s="66" t="s">
        <v>530</v>
      </c>
      <c r="C209" s="123"/>
      <c r="D209" s="59"/>
      <c r="E209" s="60"/>
      <c r="F209" s="60"/>
      <c r="G209" s="60"/>
      <c r="H209" s="30">
        <v>2</v>
      </c>
      <c r="I209" s="132">
        <f>I216+I222+I226+I229+I232+I238+I241+I244+I250</f>
        <v>1674.2000000000003</v>
      </c>
    </row>
    <row r="210" spans="2:9" ht="12.75">
      <c r="B210" s="62" t="s">
        <v>402</v>
      </c>
      <c r="C210" s="123"/>
      <c r="D210" s="60" t="s">
        <v>463</v>
      </c>
      <c r="E210" s="60"/>
      <c r="F210" s="60"/>
      <c r="G210" s="60"/>
      <c r="H210" s="30"/>
      <c r="I210" s="132">
        <f>I211+I217+I233+I245</f>
        <v>1674.1999999999998</v>
      </c>
    </row>
    <row r="211" spans="2:9" ht="25.5">
      <c r="B211" s="62" t="s">
        <v>79</v>
      </c>
      <c r="C211" s="79"/>
      <c r="D211" s="60" t="s">
        <v>463</v>
      </c>
      <c r="E211" s="60" t="s">
        <v>464</v>
      </c>
      <c r="F211" s="60"/>
      <c r="G211" s="60"/>
      <c r="H211" s="60"/>
      <c r="I211" s="132">
        <f>I212</f>
        <v>907.7</v>
      </c>
    </row>
    <row r="212" spans="2:9" ht="12.75">
      <c r="B212" s="66" t="s">
        <v>531</v>
      </c>
      <c r="C212" s="80"/>
      <c r="D212" s="60" t="s">
        <v>463</v>
      </c>
      <c r="E212" s="60" t="s">
        <v>464</v>
      </c>
      <c r="F212" s="60" t="s">
        <v>69</v>
      </c>
      <c r="G212" s="60"/>
      <c r="H212" s="60"/>
      <c r="I212" s="132">
        <f>I213</f>
        <v>907.7</v>
      </c>
    </row>
    <row r="213" spans="2:9" ht="12.75">
      <c r="B213" s="261" t="s">
        <v>581</v>
      </c>
      <c r="C213" s="79"/>
      <c r="D213" s="60" t="s">
        <v>463</v>
      </c>
      <c r="E213" s="60" t="s">
        <v>464</v>
      </c>
      <c r="F213" s="124" t="s">
        <v>810</v>
      </c>
      <c r="G213" s="60"/>
      <c r="H213" s="60"/>
      <c r="I213" s="132">
        <f>I214</f>
        <v>907.7</v>
      </c>
    </row>
    <row r="214" spans="2:9" ht="38.25">
      <c r="B214" s="62" t="s">
        <v>532</v>
      </c>
      <c r="C214" s="79"/>
      <c r="D214" s="60" t="s">
        <v>463</v>
      </c>
      <c r="E214" s="60" t="s">
        <v>464</v>
      </c>
      <c r="F214" s="124" t="s">
        <v>810</v>
      </c>
      <c r="G214" s="60" t="s">
        <v>236</v>
      </c>
      <c r="H214" s="60"/>
      <c r="I214" s="132">
        <f>I215</f>
        <v>907.7</v>
      </c>
    </row>
    <row r="215" spans="2:9" ht="12.75">
      <c r="B215" s="62" t="s">
        <v>476</v>
      </c>
      <c r="C215" s="79"/>
      <c r="D215" s="60" t="s">
        <v>463</v>
      </c>
      <c r="E215" s="60" t="s">
        <v>464</v>
      </c>
      <c r="F215" s="124" t="s">
        <v>810</v>
      </c>
      <c r="G215" s="60" t="s">
        <v>533</v>
      </c>
      <c r="H215" s="60"/>
      <c r="I215" s="132">
        <f>I216</f>
        <v>907.7</v>
      </c>
    </row>
    <row r="216" spans="2:9" ht="12.75">
      <c r="B216" s="62" t="s">
        <v>530</v>
      </c>
      <c r="C216" s="79"/>
      <c r="D216" s="60" t="s">
        <v>463</v>
      </c>
      <c r="E216" s="60" t="s">
        <v>464</v>
      </c>
      <c r="F216" s="124" t="s">
        <v>810</v>
      </c>
      <c r="G216" s="60" t="s">
        <v>533</v>
      </c>
      <c r="H216" s="60">
        <v>2</v>
      </c>
      <c r="I216" s="132">
        <v>907.7</v>
      </c>
    </row>
    <row r="217" spans="2:9" ht="25.5">
      <c r="B217" s="66" t="s">
        <v>534</v>
      </c>
      <c r="C217" s="125"/>
      <c r="D217" s="60" t="s">
        <v>463</v>
      </c>
      <c r="E217" s="60" t="s">
        <v>465</v>
      </c>
      <c r="F217" s="78"/>
      <c r="G217" s="60"/>
      <c r="H217" s="60"/>
      <c r="I217" s="132">
        <f>I218</f>
        <v>358.9</v>
      </c>
    </row>
    <row r="218" spans="2:9" ht="12.75">
      <c r="B218" s="66" t="s">
        <v>531</v>
      </c>
      <c r="C218" s="125"/>
      <c r="D218" s="60" t="s">
        <v>463</v>
      </c>
      <c r="E218" s="60" t="s">
        <v>465</v>
      </c>
      <c r="F218" s="78" t="s">
        <v>69</v>
      </c>
      <c r="G218" s="60"/>
      <c r="H218" s="60"/>
      <c r="I218" s="132">
        <f>I219+I223</f>
        <v>358.9</v>
      </c>
    </row>
    <row r="219" spans="2:9" ht="25.5">
      <c r="B219" s="261" t="s">
        <v>582</v>
      </c>
      <c r="C219" s="79"/>
      <c r="D219" s="60" t="s">
        <v>463</v>
      </c>
      <c r="E219" s="60" t="s">
        <v>465</v>
      </c>
      <c r="F219" s="124" t="s">
        <v>46</v>
      </c>
      <c r="G219" s="60"/>
      <c r="H219" s="60"/>
      <c r="I219" s="132">
        <f>I220</f>
        <v>100.9</v>
      </c>
    </row>
    <row r="220" spans="2:9" ht="38.25">
      <c r="B220" s="62" t="s">
        <v>532</v>
      </c>
      <c r="C220" s="79"/>
      <c r="D220" s="60" t="s">
        <v>463</v>
      </c>
      <c r="E220" s="60" t="s">
        <v>465</v>
      </c>
      <c r="F220" s="124" t="s">
        <v>46</v>
      </c>
      <c r="G220" s="60" t="s">
        <v>236</v>
      </c>
      <c r="H220" s="60"/>
      <c r="I220" s="132">
        <f>I221</f>
        <v>100.9</v>
      </c>
    </row>
    <row r="221" spans="2:9" ht="12.75">
      <c r="B221" s="62" t="s">
        <v>476</v>
      </c>
      <c r="C221" s="79"/>
      <c r="D221" s="60" t="s">
        <v>463</v>
      </c>
      <c r="E221" s="60" t="s">
        <v>465</v>
      </c>
      <c r="F221" s="124" t="s">
        <v>46</v>
      </c>
      <c r="G221" s="60" t="s">
        <v>533</v>
      </c>
      <c r="H221" s="60"/>
      <c r="I221" s="132">
        <f>I222</f>
        <v>100.9</v>
      </c>
    </row>
    <row r="222" spans="2:9" ht="12.75">
      <c r="B222" s="62" t="s">
        <v>530</v>
      </c>
      <c r="C222" s="79"/>
      <c r="D222" s="60" t="s">
        <v>463</v>
      </c>
      <c r="E222" s="60" t="s">
        <v>465</v>
      </c>
      <c r="F222" s="124" t="s">
        <v>46</v>
      </c>
      <c r="G222" s="60" t="s">
        <v>533</v>
      </c>
      <c r="H222" s="60">
        <v>2</v>
      </c>
      <c r="I222" s="132">
        <v>100.9</v>
      </c>
    </row>
    <row r="223" spans="2:9" ht="12.75">
      <c r="B223" s="254" t="s">
        <v>853</v>
      </c>
      <c r="C223" s="268"/>
      <c r="D223" s="269" t="s">
        <v>463</v>
      </c>
      <c r="E223" s="269" t="s">
        <v>465</v>
      </c>
      <c r="F223" s="264" t="s">
        <v>682</v>
      </c>
      <c r="G223" s="269"/>
      <c r="H223" s="269"/>
      <c r="I223" s="270">
        <f>I224+I227+I230</f>
        <v>258</v>
      </c>
    </row>
    <row r="224" spans="2:9" ht="38.25">
      <c r="B224" s="271" t="s">
        <v>532</v>
      </c>
      <c r="C224" s="268"/>
      <c r="D224" s="269" t="s">
        <v>463</v>
      </c>
      <c r="E224" s="269" t="s">
        <v>465</v>
      </c>
      <c r="F224" s="264" t="s">
        <v>682</v>
      </c>
      <c r="G224" s="269" t="s">
        <v>236</v>
      </c>
      <c r="H224" s="269"/>
      <c r="I224" s="270">
        <f>I225</f>
        <v>252.9</v>
      </c>
    </row>
    <row r="225" spans="2:9" ht="12.75">
      <c r="B225" s="271" t="s">
        <v>476</v>
      </c>
      <c r="C225" s="268"/>
      <c r="D225" s="269" t="s">
        <v>463</v>
      </c>
      <c r="E225" s="269" t="s">
        <v>465</v>
      </c>
      <c r="F225" s="264" t="s">
        <v>682</v>
      </c>
      <c r="G225" s="269" t="s">
        <v>533</v>
      </c>
      <c r="H225" s="269"/>
      <c r="I225" s="270">
        <f>I226</f>
        <v>252.9</v>
      </c>
    </row>
    <row r="226" spans="2:9" ht="12.75">
      <c r="B226" s="271" t="s">
        <v>530</v>
      </c>
      <c r="C226" s="268"/>
      <c r="D226" s="269" t="s">
        <v>463</v>
      </c>
      <c r="E226" s="269" t="s">
        <v>465</v>
      </c>
      <c r="F226" s="264" t="s">
        <v>682</v>
      </c>
      <c r="G226" s="269" t="s">
        <v>533</v>
      </c>
      <c r="H226" s="269">
        <v>2</v>
      </c>
      <c r="I226" s="270">
        <v>252.9</v>
      </c>
    </row>
    <row r="227" spans="2:9" ht="12.75">
      <c r="B227" s="272" t="s">
        <v>753</v>
      </c>
      <c r="C227" s="273"/>
      <c r="D227" s="269" t="s">
        <v>463</v>
      </c>
      <c r="E227" s="269" t="s">
        <v>465</v>
      </c>
      <c r="F227" s="264" t="s">
        <v>682</v>
      </c>
      <c r="G227" s="269" t="s">
        <v>536</v>
      </c>
      <c r="H227" s="269"/>
      <c r="I227" s="270">
        <f>I228</f>
        <v>4.9</v>
      </c>
    </row>
    <row r="228" spans="2:9" ht="12.75">
      <c r="B228" s="272" t="s">
        <v>537</v>
      </c>
      <c r="C228" s="273"/>
      <c r="D228" s="269" t="s">
        <v>463</v>
      </c>
      <c r="E228" s="269" t="s">
        <v>465</v>
      </c>
      <c r="F228" s="264" t="s">
        <v>682</v>
      </c>
      <c r="G228" s="269" t="s">
        <v>538</v>
      </c>
      <c r="H228" s="269"/>
      <c r="I228" s="270">
        <f>I229</f>
        <v>4.9</v>
      </c>
    </row>
    <row r="229" spans="2:9" ht="12.75">
      <c r="B229" s="271" t="s">
        <v>530</v>
      </c>
      <c r="C229" s="268"/>
      <c r="D229" s="269" t="s">
        <v>463</v>
      </c>
      <c r="E229" s="269" t="s">
        <v>465</v>
      </c>
      <c r="F229" s="264" t="s">
        <v>682</v>
      </c>
      <c r="G229" s="269" t="s">
        <v>538</v>
      </c>
      <c r="H229" s="269">
        <v>2</v>
      </c>
      <c r="I229" s="270">
        <v>4.9</v>
      </c>
    </row>
    <row r="230" spans="2:9" ht="12.75">
      <c r="B230" s="272" t="s">
        <v>492</v>
      </c>
      <c r="C230" s="268"/>
      <c r="D230" s="269" t="s">
        <v>463</v>
      </c>
      <c r="E230" s="269" t="s">
        <v>465</v>
      </c>
      <c r="F230" s="264" t="s">
        <v>682</v>
      </c>
      <c r="G230" s="269" t="s">
        <v>140</v>
      </c>
      <c r="H230" s="269"/>
      <c r="I230" s="270">
        <f>I231</f>
        <v>0.2</v>
      </c>
    </row>
    <row r="231" spans="2:9" ht="12.75">
      <c r="B231" s="272" t="s">
        <v>493</v>
      </c>
      <c r="C231" s="268"/>
      <c r="D231" s="269" t="s">
        <v>463</v>
      </c>
      <c r="E231" s="269" t="s">
        <v>465</v>
      </c>
      <c r="F231" s="264" t="s">
        <v>682</v>
      </c>
      <c r="G231" s="269" t="s">
        <v>494</v>
      </c>
      <c r="H231" s="269"/>
      <c r="I231" s="270">
        <f>I232</f>
        <v>0.2</v>
      </c>
    </row>
    <row r="232" spans="2:9" ht="12.75">
      <c r="B232" s="271" t="s">
        <v>530</v>
      </c>
      <c r="C232" s="268"/>
      <c r="D232" s="269" t="s">
        <v>463</v>
      </c>
      <c r="E232" s="269" t="s">
        <v>465</v>
      </c>
      <c r="F232" s="264" t="s">
        <v>682</v>
      </c>
      <c r="G232" s="269" t="s">
        <v>494</v>
      </c>
      <c r="H232" s="269">
        <v>2</v>
      </c>
      <c r="I232" s="270">
        <v>0.2</v>
      </c>
    </row>
    <row r="233" spans="2:9" ht="25.5">
      <c r="B233" s="66" t="s">
        <v>118</v>
      </c>
      <c r="C233" s="80"/>
      <c r="D233" s="60" t="s">
        <v>463</v>
      </c>
      <c r="E233" s="60" t="s">
        <v>467</v>
      </c>
      <c r="F233" s="60"/>
      <c r="G233" s="60"/>
      <c r="H233" s="60"/>
      <c r="I233" s="132">
        <f>I234</f>
        <v>327.59999999999997</v>
      </c>
    </row>
    <row r="234" spans="2:9" ht="12.75">
      <c r="B234" s="62" t="s">
        <v>531</v>
      </c>
      <c r="C234" s="79"/>
      <c r="D234" s="60" t="s">
        <v>463</v>
      </c>
      <c r="E234" s="60" t="s">
        <v>467</v>
      </c>
      <c r="F234" s="78" t="s">
        <v>69</v>
      </c>
      <c r="G234" s="60"/>
      <c r="H234" s="60"/>
      <c r="I234" s="132">
        <f>I235</f>
        <v>327.59999999999997</v>
      </c>
    </row>
    <row r="235" spans="2:9" ht="12.75">
      <c r="B235" s="254" t="s">
        <v>853</v>
      </c>
      <c r="C235" s="79"/>
      <c r="D235" s="60" t="s">
        <v>463</v>
      </c>
      <c r="E235" s="60" t="s">
        <v>467</v>
      </c>
      <c r="F235" s="124" t="s">
        <v>682</v>
      </c>
      <c r="G235" s="60"/>
      <c r="H235" s="60"/>
      <c r="I235" s="132">
        <f>I236+I239+I242</f>
        <v>327.59999999999997</v>
      </c>
    </row>
    <row r="236" spans="2:9" ht="38.25">
      <c r="B236" s="62" t="s">
        <v>532</v>
      </c>
      <c r="C236" s="79"/>
      <c r="D236" s="60" t="s">
        <v>463</v>
      </c>
      <c r="E236" s="60" t="s">
        <v>467</v>
      </c>
      <c r="F236" s="124" t="s">
        <v>682</v>
      </c>
      <c r="G236" s="60" t="s">
        <v>236</v>
      </c>
      <c r="H236" s="60"/>
      <c r="I236" s="132">
        <f>I237</f>
        <v>320.2</v>
      </c>
    </row>
    <row r="237" spans="2:9" ht="12.75">
      <c r="B237" s="62" t="s">
        <v>476</v>
      </c>
      <c r="C237" s="79"/>
      <c r="D237" s="60" t="s">
        <v>463</v>
      </c>
      <c r="E237" s="60" t="s">
        <v>467</v>
      </c>
      <c r="F237" s="124" t="s">
        <v>682</v>
      </c>
      <c r="G237" s="60" t="s">
        <v>533</v>
      </c>
      <c r="H237" s="60"/>
      <c r="I237" s="132">
        <f>I238</f>
        <v>320.2</v>
      </c>
    </row>
    <row r="238" spans="2:9" ht="12.75">
      <c r="B238" s="62" t="s">
        <v>530</v>
      </c>
      <c r="C238" s="79"/>
      <c r="D238" s="60" t="s">
        <v>463</v>
      </c>
      <c r="E238" s="60" t="s">
        <v>467</v>
      </c>
      <c r="F238" s="124" t="s">
        <v>682</v>
      </c>
      <c r="G238" s="60" t="s">
        <v>533</v>
      </c>
      <c r="H238" s="60">
        <v>2</v>
      </c>
      <c r="I238" s="132">
        <v>320.2</v>
      </c>
    </row>
    <row r="239" spans="2:9" ht="12.75">
      <c r="B239" s="66" t="s">
        <v>753</v>
      </c>
      <c r="C239" s="125"/>
      <c r="D239" s="60" t="s">
        <v>463</v>
      </c>
      <c r="E239" s="60" t="s">
        <v>467</v>
      </c>
      <c r="F239" s="124" t="s">
        <v>682</v>
      </c>
      <c r="G239" s="60" t="s">
        <v>536</v>
      </c>
      <c r="H239" s="60"/>
      <c r="I239" s="132">
        <f>I240</f>
        <v>7.2</v>
      </c>
    </row>
    <row r="240" spans="2:9" ht="12.75">
      <c r="B240" s="66" t="s">
        <v>537</v>
      </c>
      <c r="C240" s="125"/>
      <c r="D240" s="60" t="s">
        <v>463</v>
      </c>
      <c r="E240" s="60" t="s">
        <v>467</v>
      </c>
      <c r="F240" s="124" t="s">
        <v>682</v>
      </c>
      <c r="G240" s="60" t="s">
        <v>538</v>
      </c>
      <c r="H240" s="60"/>
      <c r="I240" s="132">
        <f>I241</f>
        <v>7.2</v>
      </c>
    </row>
    <row r="241" spans="2:9" ht="12.75">
      <c r="B241" s="62" t="s">
        <v>530</v>
      </c>
      <c r="C241" s="79"/>
      <c r="D241" s="60" t="s">
        <v>463</v>
      </c>
      <c r="E241" s="60" t="s">
        <v>467</v>
      </c>
      <c r="F241" s="124" t="s">
        <v>682</v>
      </c>
      <c r="G241" s="60" t="s">
        <v>538</v>
      </c>
      <c r="H241" s="60">
        <v>2</v>
      </c>
      <c r="I241" s="132">
        <v>7.2</v>
      </c>
    </row>
    <row r="242" spans="2:9" ht="12.75">
      <c r="B242" s="66" t="s">
        <v>492</v>
      </c>
      <c r="C242" s="79"/>
      <c r="D242" s="60" t="s">
        <v>463</v>
      </c>
      <c r="E242" s="60" t="s">
        <v>467</v>
      </c>
      <c r="F242" s="124" t="s">
        <v>682</v>
      </c>
      <c r="G242" s="60" t="s">
        <v>140</v>
      </c>
      <c r="H242" s="60"/>
      <c r="I242" s="132">
        <f>I243</f>
        <v>0.2</v>
      </c>
    </row>
    <row r="243" spans="2:9" ht="12.75">
      <c r="B243" s="66" t="s">
        <v>493</v>
      </c>
      <c r="C243" s="79"/>
      <c r="D243" s="60" t="s">
        <v>463</v>
      </c>
      <c r="E243" s="60" t="s">
        <v>467</v>
      </c>
      <c r="F243" s="124" t="s">
        <v>682</v>
      </c>
      <c r="G243" s="60" t="s">
        <v>494</v>
      </c>
      <c r="H243" s="60"/>
      <c r="I243" s="132">
        <f>I244</f>
        <v>0.2</v>
      </c>
    </row>
    <row r="244" spans="2:9" ht="12.75">
      <c r="B244" s="62" t="s">
        <v>530</v>
      </c>
      <c r="C244" s="79"/>
      <c r="D244" s="60" t="s">
        <v>463</v>
      </c>
      <c r="E244" s="60" t="s">
        <v>467</v>
      </c>
      <c r="F244" s="124" t="s">
        <v>682</v>
      </c>
      <c r="G244" s="60" t="s">
        <v>494</v>
      </c>
      <c r="H244" s="60">
        <v>2</v>
      </c>
      <c r="I244" s="132">
        <v>0.2</v>
      </c>
    </row>
    <row r="245" spans="2:9" ht="12.75">
      <c r="B245" s="66" t="s">
        <v>404</v>
      </c>
      <c r="C245" s="125"/>
      <c r="D245" s="60" t="s">
        <v>463</v>
      </c>
      <c r="E245" s="60" t="s">
        <v>443</v>
      </c>
      <c r="F245" s="78"/>
      <c r="G245" s="60"/>
      <c r="H245" s="60"/>
      <c r="I245" s="132">
        <f>I246</f>
        <v>80</v>
      </c>
    </row>
    <row r="246" spans="2:9" ht="12.75">
      <c r="B246" s="66" t="s">
        <v>531</v>
      </c>
      <c r="C246" s="125"/>
      <c r="D246" s="60" t="s">
        <v>463</v>
      </c>
      <c r="E246" s="60" t="s">
        <v>443</v>
      </c>
      <c r="F246" s="78" t="s">
        <v>69</v>
      </c>
      <c r="G246" s="60"/>
      <c r="H246" s="60"/>
      <c r="I246" s="132">
        <f>I247</f>
        <v>80</v>
      </c>
    </row>
    <row r="247" spans="2:9" ht="12" customHeight="1">
      <c r="B247" s="62" t="s">
        <v>756</v>
      </c>
      <c r="C247" s="125"/>
      <c r="D247" s="60" t="s">
        <v>463</v>
      </c>
      <c r="E247" s="60" t="s">
        <v>443</v>
      </c>
      <c r="F247" s="124" t="s">
        <v>5</v>
      </c>
      <c r="G247" s="60"/>
      <c r="H247" s="60"/>
      <c r="I247" s="132">
        <f>I248</f>
        <v>80</v>
      </c>
    </row>
    <row r="248" spans="2:9" ht="12.75">
      <c r="B248" s="66" t="s">
        <v>492</v>
      </c>
      <c r="C248" s="79"/>
      <c r="D248" s="60" t="s">
        <v>463</v>
      </c>
      <c r="E248" s="60" t="s">
        <v>443</v>
      </c>
      <c r="F248" s="124" t="s">
        <v>5</v>
      </c>
      <c r="G248" s="60" t="s">
        <v>140</v>
      </c>
      <c r="H248" s="60"/>
      <c r="I248" s="132">
        <f>I249</f>
        <v>80</v>
      </c>
    </row>
    <row r="249" spans="2:9" ht="12.75">
      <c r="B249" s="62" t="s">
        <v>710</v>
      </c>
      <c r="C249" s="79"/>
      <c r="D249" s="60" t="s">
        <v>463</v>
      </c>
      <c r="E249" s="60" t="s">
        <v>443</v>
      </c>
      <c r="F249" s="124" t="s">
        <v>5</v>
      </c>
      <c r="G249" s="60" t="s">
        <v>711</v>
      </c>
      <c r="H249" s="60"/>
      <c r="I249" s="132">
        <f>I250</f>
        <v>80</v>
      </c>
    </row>
    <row r="250" spans="2:9" ht="12.75">
      <c r="B250" s="62" t="s">
        <v>530</v>
      </c>
      <c r="C250" s="79"/>
      <c r="D250" s="60" t="s">
        <v>463</v>
      </c>
      <c r="E250" s="60" t="s">
        <v>443</v>
      </c>
      <c r="F250" s="124" t="s">
        <v>5</v>
      </c>
      <c r="G250" s="60" t="s">
        <v>711</v>
      </c>
      <c r="H250" s="60">
        <v>2</v>
      </c>
      <c r="I250" s="132">
        <v>80</v>
      </c>
    </row>
    <row r="251" spans="2:9" ht="12.75">
      <c r="B251" s="71" t="s">
        <v>144</v>
      </c>
      <c r="C251" s="146" t="s">
        <v>143</v>
      </c>
      <c r="D251" s="60"/>
      <c r="E251" s="60"/>
      <c r="F251" s="60"/>
      <c r="G251" s="60"/>
      <c r="H251" s="60"/>
      <c r="I251" s="170">
        <f>I255+I274+I281</f>
        <v>6417.4</v>
      </c>
    </row>
    <row r="252" spans="2:9" ht="12.75">
      <c r="B252" s="66" t="s">
        <v>530</v>
      </c>
      <c r="C252" s="123"/>
      <c r="D252" s="59"/>
      <c r="E252" s="60"/>
      <c r="F252" s="60"/>
      <c r="G252" s="60"/>
      <c r="H252" s="30">
        <v>2</v>
      </c>
      <c r="I252" s="132">
        <f>I261+I264+I267+I273+I293</f>
        <v>2372.6</v>
      </c>
    </row>
    <row r="253" spans="2:9" ht="12.75">
      <c r="B253" s="66" t="s">
        <v>508</v>
      </c>
      <c r="C253" s="123"/>
      <c r="D253" s="59"/>
      <c r="E253" s="60"/>
      <c r="F253" s="60"/>
      <c r="G253" s="60"/>
      <c r="H253" s="30">
        <v>3</v>
      </c>
      <c r="I253" s="132">
        <f>I287</f>
        <v>3302.5</v>
      </c>
    </row>
    <row r="254" spans="2:9" ht="12.75">
      <c r="B254" s="66" t="s">
        <v>509</v>
      </c>
      <c r="C254" s="123"/>
      <c r="D254" s="59"/>
      <c r="E254" s="60"/>
      <c r="F254" s="60"/>
      <c r="G254" s="60"/>
      <c r="H254" s="30">
        <v>4</v>
      </c>
      <c r="I254" s="132">
        <f>I280</f>
        <v>742.3</v>
      </c>
    </row>
    <row r="255" spans="2:9" ht="12.75">
      <c r="B255" s="62" t="s">
        <v>402</v>
      </c>
      <c r="C255" s="123"/>
      <c r="D255" s="60" t="s">
        <v>463</v>
      </c>
      <c r="E255" s="60"/>
      <c r="F255" s="60"/>
      <c r="G255" s="60"/>
      <c r="H255" s="30"/>
      <c r="I255" s="132">
        <f>I256+I268</f>
        <v>2072.6</v>
      </c>
    </row>
    <row r="256" spans="2:9" ht="25.5">
      <c r="B256" s="66" t="s">
        <v>118</v>
      </c>
      <c r="C256" s="80"/>
      <c r="D256" s="60" t="s">
        <v>463</v>
      </c>
      <c r="E256" s="60" t="s">
        <v>467</v>
      </c>
      <c r="F256" s="60"/>
      <c r="G256" s="60"/>
      <c r="H256" s="60"/>
      <c r="I256" s="132">
        <f>I257</f>
        <v>1972.6</v>
      </c>
    </row>
    <row r="257" spans="2:9" ht="12.75">
      <c r="B257" s="62" t="s">
        <v>531</v>
      </c>
      <c r="C257" s="79"/>
      <c r="D257" s="60" t="s">
        <v>463</v>
      </c>
      <c r="E257" s="60" t="s">
        <v>467</v>
      </c>
      <c r="F257" s="78" t="s">
        <v>69</v>
      </c>
      <c r="G257" s="60"/>
      <c r="H257" s="60"/>
      <c r="I257" s="132">
        <f>I258</f>
        <v>1972.6</v>
      </c>
    </row>
    <row r="258" spans="2:9" ht="12.75">
      <c r="B258" s="254" t="s">
        <v>853</v>
      </c>
      <c r="C258" s="79"/>
      <c r="D258" s="60" t="s">
        <v>463</v>
      </c>
      <c r="E258" s="60" t="s">
        <v>467</v>
      </c>
      <c r="F258" s="124" t="s">
        <v>682</v>
      </c>
      <c r="G258" s="60"/>
      <c r="H258" s="60"/>
      <c r="I258" s="132">
        <f>I259+I262+I265</f>
        <v>1972.6</v>
      </c>
    </row>
    <row r="259" spans="2:9" ht="38.25">
      <c r="B259" s="62" t="s">
        <v>532</v>
      </c>
      <c r="C259" s="79"/>
      <c r="D259" s="60" t="s">
        <v>463</v>
      </c>
      <c r="E259" s="60" t="s">
        <v>467</v>
      </c>
      <c r="F259" s="124" t="s">
        <v>682</v>
      </c>
      <c r="G259" s="60" t="s">
        <v>236</v>
      </c>
      <c r="H259" s="60"/>
      <c r="I259" s="132">
        <f>I260</f>
        <v>1690.8</v>
      </c>
    </row>
    <row r="260" spans="2:9" ht="12.75">
      <c r="B260" s="62" t="s">
        <v>476</v>
      </c>
      <c r="C260" s="79"/>
      <c r="D260" s="60" t="s">
        <v>463</v>
      </c>
      <c r="E260" s="60" t="s">
        <v>467</v>
      </c>
      <c r="F260" s="124" t="s">
        <v>682</v>
      </c>
      <c r="G260" s="60" t="s">
        <v>533</v>
      </c>
      <c r="H260" s="60"/>
      <c r="I260" s="132">
        <f>I261</f>
        <v>1690.8</v>
      </c>
    </row>
    <row r="261" spans="2:9" ht="12.75">
      <c r="B261" s="62" t="s">
        <v>530</v>
      </c>
      <c r="C261" s="79"/>
      <c r="D261" s="60" t="s">
        <v>463</v>
      </c>
      <c r="E261" s="60" t="s">
        <v>467</v>
      </c>
      <c r="F261" s="124" t="s">
        <v>682</v>
      </c>
      <c r="G261" s="60" t="s">
        <v>533</v>
      </c>
      <c r="H261" s="60">
        <v>2</v>
      </c>
      <c r="I261" s="132">
        <v>1690.8</v>
      </c>
    </row>
    <row r="262" spans="2:9" ht="12.75">
      <c r="B262" s="66" t="s">
        <v>753</v>
      </c>
      <c r="C262" s="125"/>
      <c r="D262" s="60" t="s">
        <v>463</v>
      </c>
      <c r="E262" s="60" t="s">
        <v>467</v>
      </c>
      <c r="F262" s="124" t="s">
        <v>682</v>
      </c>
      <c r="G262" s="60" t="s">
        <v>536</v>
      </c>
      <c r="H262" s="60"/>
      <c r="I262" s="132">
        <f>I263</f>
        <v>280.8</v>
      </c>
    </row>
    <row r="263" spans="2:9" ht="12.75">
      <c r="B263" s="66" t="s">
        <v>537</v>
      </c>
      <c r="C263" s="125"/>
      <c r="D263" s="60" t="s">
        <v>463</v>
      </c>
      <c r="E263" s="60" t="s">
        <v>467</v>
      </c>
      <c r="F263" s="124" t="s">
        <v>682</v>
      </c>
      <c r="G263" s="60" t="s">
        <v>538</v>
      </c>
      <c r="H263" s="60"/>
      <c r="I263" s="132">
        <f>I264</f>
        <v>280.8</v>
      </c>
    </row>
    <row r="264" spans="2:9" ht="12.75">
      <c r="B264" s="62" t="s">
        <v>530</v>
      </c>
      <c r="C264" s="79"/>
      <c r="D264" s="60" t="s">
        <v>463</v>
      </c>
      <c r="E264" s="60" t="s">
        <v>467</v>
      </c>
      <c r="F264" s="124" t="s">
        <v>682</v>
      </c>
      <c r="G264" s="60" t="s">
        <v>538</v>
      </c>
      <c r="H264" s="60">
        <v>2</v>
      </c>
      <c r="I264" s="132">
        <v>280.8</v>
      </c>
    </row>
    <row r="265" spans="2:9" ht="12.75">
      <c r="B265" s="66" t="s">
        <v>492</v>
      </c>
      <c r="C265" s="125"/>
      <c r="D265" s="60" t="s">
        <v>463</v>
      </c>
      <c r="E265" s="60" t="s">
        <v>467</v>
      </c>
      <c r="F265" s="124" t="s">
        <v>682</v>
      </c>
      <c r="G265" s="60" t="s">
        <v>140</v>
      </c>
      <c r="H265" s="60"/>
      <c r="I265" s="132">
        <f>I266</f>
        <v>1</v>
      </c>
    </row>
    <row r="266" spans="2:9" ht="12.75">
      <c r="B266" s="66" t="s">
        <v>493</v>
      </c>
      <c r="C266" s="125"/>
      <c r="D266" s="60" t="s">
        <v>463</v>
      </c>
      <c r="E266" s="60" t="s">
        <v>467</v>
      </c>
      <c r="F266" s="124" t="s">
        <v>682</v>
      </c>
      <c r="G266" s="60" t="s">
        <v>494</v>
      </c>
      <c r="H266" s="60"/>
      <c r="I266" s="181">
        <f>I267</f>
        <v>1</v>
      </c>
    </row>
    <row r="267" spans="2:9" ht="12.75">
      <c r="B267" s="62" t="s">
        <v>530</v>
      </c>
      <c r="C267" s="79"/>
      <c r="D267" s="60" t="s">
        <v>463</v>
      </c>
      <c r="E267" s="60" t="s">
        <v>467</v>
      </c>
      <c r="F267" s="124" t="s">
        <v>682</v>
      </c>
      <c r="G267" s="60" t="s">
        <v>494</v>
      </c>
      <c r="H267" s="60">
        <v>2</v>
      </c>
      <c r="I267" s="132">
        <v>1</v>
      </c>
    </row>
    <row r="268" spans="2:9" ht="12.75">
      <c r="B268" s="66" t="s">
        <v>403</v>
      </c>
      <c r="C268" s="125"/>
      <c r="D268" s="60" t="s">
        <v>463</v>
      </c>
      <c r="E268" s="60" t="s">
        <v>442</v>
      </c>
      <c r="F268" s="78"/>
      <c r="G268" s="60"/>
      <c r="H268" s="60"/>
      <c r="I268" s="132">
        <f>I269</f>
        <v>100</v>
      </c>
    </row>
    <row r="269" spans="2:9" ht="12.75">
      <c r="B269" s="66" t="s">
        <v>531</v>
      </c>
      <c r="C269" s="125"/>
      <c r="D269" s="60" t="s">
        <v>463</v>
      </c>
      <c r="E269" s="60" t="s">
        <v>442</v>
      </c>
      <c r="F269" s="78" t="s">
        <v>69</v>
      </c>
      <c r="G269" s="60"/>
      <c r="H269" s="60"/>
      <c r="I269" s="132">
        <f>I270</f>
        <v>100</v>
      </c>
    </row>
    <row r="270" spans="2:9" ht="12.75">
      <c r="B270" s="66" t="s">
        <v>393</v>
      </c>
      <c r="C270" s="125"/>
      <c r="D270" s="60" t="s">
        <v>463</v>
      </c>
      <c r="E270" s="60" t="s">
        <v>442</v>
      </c>
      <c r="F270" s="124" t="s">
        <v>47</v>
      </c>
      <c r="G270" s="60"/>
      <c r="H270" s="60"/>
      <c r="I270" s="132">
        <f>I271</f>
        <v>100</v>
      </c>
    </row>
    <row r="271" spans="2:9" ht="12.75">
      <c r="B271" s="66" t="s">
        <v>492</v>
      </c>
      <c r="C271" s="125"/>
      <c r="D271" s="60" t="s">
        <v>463</v>
      </c>
      <c r="E271" s="60" t="s">
        <v>442</v>
      </c>
      <c r="F271" s="124" t="s">
        <v>47</v>
      </c>
      <c r="G271" s="60" t="s">
        <v>140</v>
      </c>
      <c r="H271" s="60"/>
      <c r="I271" s="132">
        <f>I272</f>
        <v>100</v>
      </c>
    </row>
    <row r="272" spans="2:9" ht="12.75">
      <c r="B272" s="66" t="s">
        <v>261</v>
      </c>
      <c r="C272" s="125"/>
      <c r="D272" s="60" t="s">
        <v>463</v>
      </c>
      <c r="E272" s="60" t="s">
        <v>442</v>
      </c>
      <c r="F272" s="124" t="s">
        <v>47</v>
      </c>
      <c r="G272" s="60" t="s">
        <v>262</v>
      </c>
      <c r="H272" s="60"/>
      <c r="I272" s="132">
        <f>I273</f>
        <v>100</v>
      </c>
    </row>
    <row r="273" spans="2:9" ht="12.75">
      <c r="B273" s="62" t="s">
        <v>530</v>
      </c>
      <c r="C273" s="79"/>
      <c r="D273" s="60" t="s">
        <v>463</v>
      </c>
      <c r="E273" s="60" t="s">
        <v>442</v>
      </c>
      <c r="F273" s="124" t="s">
        <v>47</v>
      </c>
      <c r="G273" s="60" t="s">
        <v>262</v>
      </c>
      <c r="H273" s="60">
        <v>2</v>
      </c>
      <c r="I273" s="132">
        <v>100</v>
      </c>
    </row>
    <row r="274" spans="2:9" ht="12.75">
      <c r="B274" s="81" t="s">
        <v>116</v>
      </c>
      <c r="C274" s="128"/>
      <c r="D274" s="60" t="s">
        <v>468</v>
      </c>
      <c r="E274" s="60"/>
      <c r="F274" s="78"/>
      <c r="G274" s="60"/>
      <c r="H274" s="60"/>
      <c r="I274" s="132">
        <f aca="true" t="shared" si="5" ref="I274:I279">I275</f>
        <v>742.3</v>
      </c>
    </row>
    <row r="275" spans="2:9" ht="12.75">
      <c r="B275" s="62" t="s">
        <v>174</v>
      </c>
      <c r="C275" s="79"/>
      <c r="D275" s="60" t="s">
        <v>468</v>
      </c>
      <c r="E275" s="60" t="s">
        <v>173</v>
      </c>
      <c r="F275" s="70"/>
      <c r="G275" s="60"/>
      <c r="H275" s="60"/>
      <c r="I275" s="132">
        <f t="shared" si="5"/>
        <v>742.3</v>
      </c>
    </row>
    <row r="276" spans="2:9" ht="12.75">
      <c r="B276" s="66" t="s">
        <v>531</v>
      </c>
      <c r="C276" s="80"/>
      <c r="D276" s="60" t="s">
        <v>468</v>
      </c>
      <c r="E276" s="60" t="s">
        <v>173</v>
      </c>
      <c r="F276" s="78" t="s">
        <v>69</v>
      </c>
      <c r="G276" s="59"/>
      <c r="H276" s="59"/>
      <c r="I276" s="132">
        <f t="shared" si="5"/>
        <v>742.3</v>
      </c>
    </row>
    <row r="277" spans="2:9" ht="25.5">
      <c r="B277" s="254" t="s">
        <v>839</v>
      </c>
      <c r="C277" s="79"/>
      <c r="D277" s="60" t="s">
        <v>468</v>
      </c>
      <c r="E277" s="60" t="s">
        <v>173</v>
      </c>
      <c r="F277" s="129" t="s">
        <v>623</v>
      </c>
      <c r="G277" s="60"/>
      <c r="H277" s="60"/>
      <c r="I277" s="132">
        <f t="shared" si="5"/>
        <v>742.3</v>
      </c>
    </row>
    <row r="278" spans="2:9" ht="12.75">
      <c r="B278" s="66" t="s">
        <v>263</v>
      </c>
      <c r="C278" s="125"/>
      <c r="D278" s="60" t="s">
        <v>468</v>
      </c>
      <c r="E278" s="60" t="s">
        <v>173</v>
      </c>
      <c r="F278" s="129" t="s">
        <v>623</v>
      </c>
      <c r="G278" s="60" t="s">
        <v>765</v>
      </c>
      <c r="H278" s="60"/>
      <c r="I278" s="132">
        <f t="shared" si="5"/>
        <v>742.3</v>
      </c>
    </row>
    <row r="279" spans="2:9" ht="12.75">
      <c r="B279" s="66" t="s">
        <v>265</v>
      </c>
      <c r="C279" s="125"/>
      <c r="D279" s="60" t="s">
        <v>468</v>
      </c>
      <c r="E279" s="60" t="s">
        <v>173</v>
      </c>
      <c r="F279" s="129" t="s">
        <v>623</v>
      </c>
      <c r="G279" s="60" t="s">
        <v>264</v>
      </c>
      <c r="H279" s="60"/>
      <c r="I279" s="132">
        <f t="shared" si="5"/>
        <v>742.3</v>
      </c>
    </row>
    <row r="280" spans="2:9" ht="12.75">
      <c r="B280" s="62" t="s">
        <v>509</v>
      </c>
      <c r="C280" s="79"/>
      <c r="D280" s="60" t="s">
        <v>468</v>
      </c>
      <c r="E280" s="60" t="s">
        <v>173</v>
      </c>
      <c r="F280" s="129" t="s">
        <v>623</v>
      </c>
      <c r="G280" s="60" t="s">
        <v>264</v>
      </c>
      <c r="H280" s="60" t="s">
        <v>525</v>
      </c>
      <c r="I280" s="181">
        <v>742.3</v>
      </c>
    </row>
    <row r="281" spans="2:9" ht="25.5">
      <c r="B281" s="62" t="s">
        <v>449</v>
      </c>
      <c r="C281" s="79"/>
      <c r="D281" s="60" t="s">
        <v>448</v>
      </c>
      <c r="E281" s="60"/>
      <c r="F281" s="60"/>
      <c r="G281" s="60"/>
      <c r="H281" s="60"/>
      <c r="I281" s="132">
        <f>I282+I288</f>
        <v>3602.5</v>
      </c>
    </row>
    <row r="282" spans="2:9" ht="25.5">
      <c r="B282" s="62" t="s">
        <v>451</v>
      </c>
      <c r="C282" s="79"/>
      <c r="D282" s="60" t="s">
        <v>448</v>
      </c>
      <c r="E282" s="60" t="s">
        <v>450</v>
      </c>
      <c r="F282" s="60"/>
      <c r="G282" s="60"/>
      <c r="H282" s="60"/>
      <c r="I282" s="132">
        <f>I283</f>
        <v>3302.5</v>
      </c>
    </row>
    <row r="283" spans="2:9" ht="12.75">
      <c r="B283" s="66" t="s">
        <v>531</v>
      </c>
      <c r="C283" s="80"/>
      <c r="D283" s="60" t="s">
        <v>448</v>
      </c>
      <c r="E283" s="60" t="s">
        <v>450</v>
      </c>
      <c r="F283" s="60" t="s">
        <v>69</v>
      </c>
      <c r="G283" s="60"/>
      <c r="H283" s="60"/>
      <c r="I283" s="132">
        <f>I284</f>
        <v>3302.5</v>
      </c>
    </row>
    <row r="284" spans="2:9" ht="25.5">
      <c r="B284" s="261" t="s">
        <v>252</v>
      </c>
      <c r="C284" s="79"/>
      <c r="D284" s="60" t="s">
        <v>448</v>
      </c>
      <c r="E284" s="60" t="s">
        <v>450</v>
      </c>
      <c r="F284" s="138" t="s">
        <v>624</v>
      </c>
      <c r="G284" s="60"/>
      <c r="H284" s="60"/>
      <c r="I284" s="132">
        <f>I285</f>
        <v>3302.5</v>
      </c>
    </row>
    <row r="285" spans="2:9" ht="12.75">
      <c r="B285" s="68" t="s">
        <v>263</v>
      </c>
      <c r="C285" s="139"/>
      <c r="D285" s="60" t="s">
        <v>448</v>
      </c>
      <c r="E285" s="60" t="s">
        <v>450</v>
      </c>
      <c r="F285" s="138" t="s">
        <v>624</v>
      </c>
      <c r="G285" s="60" t="s">
        <v>765</v>
      </c>
      <c r="H285" s="60"/>
      <c r="I285" s="132">
        <f>I286</f>
        <v>3302.5</v>
      </c>
    </row>
    <row r="286" spans="2:9" ht="12.75">
      <c r="B286" s="68" t="s">
        <v>482</v>
      </c>
      <c r="C286" s="139"/>
      <c r="D286" s="60" t="s">
        <v>448</v>
      </c>
      <c r="E286" s="60" t="s">
        <v>450</v>
      </c>
      <c r="F286" s="138" t="s">
        <v>624</v>
      </c>
      <c r="G286" s="60" t="s">
        <v>480</v>
      </c>
      <c r="H286" s="60"/>
      <c r="I286" s="181">
        <f>I287</f>
        <v>3302.5</v>
      </c>
    </row>
    <row r="287" spans="2:9" ht="12.75">
      <c r="B287" s="68" t="s">
        <v>508</v>
      </c>
      <c r="C287" s="139"/>
      <c r="D287" s="60" t="s">
        <v>448</v>
      </c>
      <c r="E287" s="60" t="s">
        <v>450</v>
      </c>
      <c r="F287" s="138" t="s">
        <v>624</v>
      </c>
      <c r="G287" s="60" t="s">
        <v>480</v>
      </c>
      <c r="H287" s="60">
        <v>3</v>
      </c>
      <c r="I287" s="181">
        <v>3302.5</v>
      </c>
    </row>
    <row r="288" spans="2:9" ht="12.75">
      <c r="B288" s="62" t="s">
        <v>876</v>
      </c>
      <c r="C288" s="79"/>
      <c r="D288" s="60" t="s">
        <v>448</v>
      </c>
      <c r="E288" s="60" t="s">
        <v>877</v>
      </c>
      <c r="F288" s="60"/>
      <c r="G288" s="60"/>
      <c r="H288" s="60"/>
      <c r="I288" s="181">
        <f>I289</f>
        <v>300</v>
      </c>
    </row>
    <row r="289" spans="2:9" ht="12.75">
      <c r="B289" s="66" t="s">
        <v>531</v>
      </c>
      <c r="C289" s="80"/>
      <c r="D289" s="60" t="s">
        <v>448</v>
      </c>
      <c r="E289" s="60" t="s">
        <v>877</v>
      </c>
      <c r="F289" s="60" t="s">
        <v>69</v>
      </c>
      <c r="G289" s="60"/>
      <c r="H289" s="60"/>
      <c r="I289" s="181">
        <f>I290</f>
        <v>300</v>
      </c>
    </row>
    <row r="290" spans="2:9" ht="25.5">
      <c r="B290" s="62" t="s">
        <v>878</v>
      </c>
      <c r="C290" s="79"/>
      <c r="D290" s="60" t="s">
        <v>448</v>
      </c>
      <c r="E290" s="60" t="s">
        <v>877</v>
      </c>
      <c r="F290" s="124" t="s">
        <v>625</v>
      </c>
      <c r="G290" s="60"/>
      <c r="H290" s="60"/>
      <c r="I290" s="181">
        <f>I291</f>
        <v>300</v>
      </c>
    </row>
    <row r="291" spans="2:9" ht="12.75">
      <c r="B291" s="68" t="s">
        <v>263</v>
      </c>
      <c r="C291" s="139"/>
      <c r="D291" s="60" t="s">
        <v>448</v>
      </c>
      <c r="E291" s="60" t="s">
        <v>877</v>
      </c>
      <c r="F291" s="124" t="s">
        <v>625</v>
      </c>
      <c r="G291" s="60" t="s">
        <v>765</v>
      </c>
      <c r="H291" s="60"/>
      <c r="I291" s="181">
        <f>I292</f>
        <v>300</v>
      </c>
    </row>
    <row r="292" spans="2:9" ht="12.75">
      <c r="B292" s="68" t="s">
        <v>482</v>
      </c>
      <c r="C292" s="139"/>
      <c r="D292" s="60" t="s">
        <v>448</v>
      </c>
      <c r="E292" s="60" t="s">
        <v>877</v>
      </c>
      <c r="F292" s="124" t="s">
        <v>625</v>
      </c>
      <c r="G292" s="60" t="s">
        <v>480</v>
      </c>
      <c r="H292" s="60"/>
      <c r="I292" s="181">
        <f>I293</f>
        <v>300</v>
      </c>
    </row>
    <row r="293" spans="2:9" ht="12.75">
      <c r="B293" s="68" t="s">
        <v>530</v>
      </c>
      <c r="C293" s="139"/>
      <c r="D293" s="60" t="s">
        <v>448</v>
      </c>
      <c r="E293" s="60" t="s">
        <v>877</v>
      </c>
      <c r="F293" s="124" t="s">
        <v>625</v>
      </c>
      <c r="G293" s="60" t="s">
        <v>480</v>
      </c>
      <c r="H293" s="60">
        <v>2</v>
      </c>
      <c r="I293" s="181">
        <v>300</v>
      </c>
    </row>
    <row r="294" spans="2:9" ht="25.5">
      <c r="B294" s="71" t="s">
        <v>184</v>
      </c>
      <c r="C294" s="146" t="s">
        <v>74</v>
      </c>
      <c r="D294" s="60"/>
      <c r="E294" s="60"/>
      <c r="F294" s="60"/>
      <c r="G294" s="60"/>
      <c r="H294" s="60"/>
      <c r="I294" s="170">
        <f>I297</f>
        <v>3848.6000000000004</v>
      </c>
    </row>
    <row r="295" spans="2:9" ht="12.75">
      <c r="B295" s="66" t="s">
        <v>526</v>
      </c>
      <c r="C295" s="146"/>
      <c r="D295" s="60"/>
      <c r="E295" s="60"/>
      <c r="F295" s="60"/>
      <c r="G295" s="60"/>
      <c r="H295" s="60" t="s">
        <v>519</v>
      </c>
      <c r="I295" s="132">
        <f>I303+I307</f>
        <v>1650</v>
      </c>
    </row>
    <row r="296" spans="2:9" ht="12.75">
      <c r="B296" s="66" t="s">
        <v>530</v>
      </c>
      <c r="C296" s="79"/>
      <c r="D296" s="60"/>
      <c r="E296" s="60"/>
      <c r="F296" s="60"/>
      <c r="G296" s="60"/>
      <c r="H296" s="60">
        <v>2</v>
      </c>
      <c r="I296" s="132">
        <f>I304+I308</f>
        <v>2198.6</v>
      </c>
    </row>
    <row r="297" spans="2:9" ht="12.75">
      <c r="B297" s="62" t="s">
        <v>411</v>
      </c>
      <c r="C297" s="79"/>
      <c r="D297" s="60" t="s">
        <v>498</v>
      </c>
      <c r="E297" s="60"/>
      <c r="F297" s="60"/>
      <c r="G297" s="60"/>
      <c r="H297" s="60"/>
      <c r="I297" s="132">
        <f>I298</f>
        <v>3848.6000000000004</v>
      </c>
    </row>
    <row r="298" spans="2:9" ht="12.75">
      <c r="B298" s="62" t="s">
        <v>412</v>
      </c>
      <c r="C298" s="79"/>
      <c r="D298" s="60" t="s">
        <v>498</v>
      </c>
      <c r="E298" s="60" t="s">
        <v>499</v>
      </c>
      <c r="F298" s="60"/>
      <c r="G298" s="60"/>
      <c r="H298" s="60"/>
      <c r="I298" s="132">
        <f>I299</f>
        <v>3848.6000000000004</v>
      </c>
    </row>
    <row r="299" spans="2:9" ht="12.75">
      <c r="B299" s="66" t="s">
        <v>531</v>
      </c>
      <c r="C299" s="80"/>
      <c r="D299" s="60" t="s">
        <v>498</v>
      </c>
      <c r="E299" s="60" t="s">
        <v>499</v>
      </c>
      <c r="F299" s="60" t="s">
        <v>69</v>
      </c>
      <c r="G299" s="60"/>
      <c r="H299" s="60"/>
      <c r="I299" s="132">
        <f>I300</f>
        <v>3848.6000000000004</v>
      </c>
    </row>
    <row r="300" spans="2:9" ht="12.75">
      <c r="B300" s="254" t="s">
        <v>96</v>
      </c>
      <c r="C300" s="79"/>
      <c r="D300" s="60" t="s">
        <v>498</v>
      </c>
      <c r="E300" s="60" t="s">
        <v>499</v>
      </c>
      <c r="F300" s="124" t="s">
        <v>626</v>
      </c>
      <c r="G300" s="60"/>
      <c r="H300" s="60"/>
      <c r="I300" s="181">
        <f>I301+I305</f>
        <v>3848.6000000000004</v>
      </c>
    </row>
    <row r="301" spans="2:9" ht="38.25">
      <c r="B301" s="62" t="s">
        <v>532</v>
      </c>
      <c r="C301" s="79"/>
      <c r="D301" s="60" t="s">
        <v>498</v>
      </c>
      <c r="E301" s="60" t="s">
        <v>499</v>
      </c>
      <c r="F301" s="124" t="s">
        <v>626</v>
      </c>
      <c r="G301" s="60" t="s">
        <v>236</v>
      </c>
      <c r="H301" s="60"/>
      <c r="I301" s="181">
        <f>I302</f>
        <v>2808.8</v>
      </c>
    </row>
    <row r="302" spans="2:9" ht="12.75">
      <c r="B302" s="62" t="s">
        <v>476</v>
      </c>
      <c r="C302" s="79"/>
      <c r="D302" s="60" t="s">
        <v>498</v>
      </c>
      <c r="E302" s="60" t="s">
        <v>499</v>
      </c>
      <c r="F302" s="124" t="s">
        <v>626</v>
      </c>
      <c r="G302" s="60" t="s">
        <v>533</v>
      </c>
      <c r="H302" s="60"/>
      <c r="I302" s="181">
        <f>I303+I304</f>
        <v>2808.8</v>
      </c>
    </row>
    <row r="303" spans="2:9" ht="12.75">
      <c r="B303" s="66" t="s">
        <v>526</v>
      </c>
      <c r="C303" s="79"/>
      <c r="D303" s="60" t="s">
        <v>498</v>
      </c>
      <c r="E303" s="60" t="s">
        <v>499</v>
      </c>
      <c r="F303" s="124" t="s">
        <v>626</v>
      </c>
      <c r="G303" s="60" t="s">
        <v>533</v>
      </c>
      <c r="H303" s="60" t="s">
        <v>519</v>
      </c>
      <c r="I303" s="181">
        <v>659.3</v>
      </c>
    </row>
    <row r="304" spans="2:9" ht="12.75">
      <c r="B304" s="62" t="s">
        <v>530</v>
      </c>
      <c r="C304" s="79"/>
      <c r="D304" s="60" t="s">
        <v>498</v>
      </c>
      <c r="E304" s="60" t="s">
        <v>499</v>
      </c>
      <c r="F304" s="124" t="s">
        <v>626</v>
      </c>
      <c r="G304" s="60" t="s">
        <v>533</v>
      </c>
      <c r="H304" s="60">
        <v>2</v>
      </c>
      <c r="I304" s="181">
        <v>2149.5</v>
      </c>
    </row>
    <row r="305" spans="2:9" ht="12.75">
      <c r="B305" s="66" t="s">
        <v>753</v>
      </c>
      <c r="C305" s="125"/>
      <c r="D305" s="60" t="s">
        <v>498</v>
      </c>
      <c r="E305" s="60" t="s">
        <v>499</v>
      </c>
      <c r="F305" s="124" t="s">
        <v>626</v>
      </c>
      <c r="G305" s="60" t="s">
        <v>536</v>
      </c>
      <c r="H305" s="60"/>
      <c r="I305" s="181">
        <f>I306</f>
        <v>1039.8</v>
      </c>
    </row>
    <row r="306" spans="2:9" ht="12.75">
      <c r="B306" s="66" t="s">
        <v>537</v>
      </c>
      <c r="C306" s="125"/>
      <c r="D306" s="60" t="s">
        <v>498</v>
      </c>
      <c r="E306" s="60" t="s">
        <v>499</v>
      </c>
      <c r="F306" s="124" t="s">
        <v>626</v>
      </c>
      <c r="G306" s="60" t="s">
        <v>538</v>
      </c>
      <c r="H306" s="60"/>
      <c r="I306" s="181">
        <f>I307+I308</f>
        <v>1039.8</v>
      </c>
    </row>
    <row r="307" spans="2:9" ht="12.75">
      <c r="B307" s="66" t="s">
        <v>526</v>
      </c>
      <c r="C307" s="125"/>
      <c r="D307" s="60" t="s">
        <v>498</v>
      </c>
      <c r="E307" s="60" t="s">
        <v>499</v>
      </c>
      <c r="F307" s="124" t="s">
        <v>626</v>
      </c>
      <c r="G307" s="60" t="s">
        <v>538</v>
      </c>
      <c r="H307" s="60" t="s">
        <v>519</v>
      </c>
      <c r="I307" s="181">
        <v>990.7</v>
      </c>
    </row>
    <row r="308" spans="2:9" ht="12.75">
      <c r="B308" s="62" t="s">
        <v>530</v>
      </c>
      <c r="C308" s="79"/>
      <c r="D308" s="60" t="s">
        <v>498</v>
      </c>
      <c r="E308" s="60" t="s">
        <v>499</v>
      </c>
      <c r="F308" s="124" t="s">
        <v>626</v>
      </c>
      <c r="G308" s="60" t="s">
        <v>538</v>
      </c>
      <c r="H308" s="60">
        <v>2</v>
      </c>
      <c r="I308" s="181">
        <v>49.1</v>
      </c>
    </row>
    <row r="309" spans="2:9" ht="38.25">
      <c r="B309" s="71" t="s">
        <v>414</v>
      </c>
      <c r="C309" s="146" t="s">
        <v>415</v>
      </c>
      <c r="D309" s="59"/>
      <c r="E309" s="59"/>
      <c r="F309" s="59"/>
      <c r="G309" s="59"/>
      <c r="H309" s="59"/>
      <c r="I309" s="197">
        <f>I311</f>
        <v>2286.9</v>
      </c>
    </row>
    <row r="310" spans="2:9" ht="12.75">
      <c r="B310" s="66" t="s">
        <v>530</v>
      </c>
      <c r="C310" s="147"/>
      <c r="D310" s="60"/>
      <c r="E310" s="60"/>
      <c r="F310" s="60"/>
      <c r="G310" s="60"/>
      <c r="H310" s="60">
        <v>2</v>
      </c>
      <c r="I310" s="181">
        <f>I317+I320</f>
        <v>2286.9</v>
      </c>
    </row>
    <row r="311" spans="2:9" ht="12.75">
      <c r="B311" s="62" t="s">
        <v>402</v>
      </c>
      <c r="C311" s="147"/>
      <c r="D311" s="60" t="s">
        <v>463</v>
      </c>
      <c r="E311" s="60"/>
      <c r="F311" s="60"/>
      <c r="G311" s="60"/>
      <c r="H311" s="60"/>
      <c r="I311" s="181">
        <f aca="true" t="shared" si="6" ref="I311:I316">I312</f>
        <v>2286.9</v>
      </c>
    </row>
    <row r="312" spans="2:9" ht="12.75">
      <c r="B312" s="66" t="s">
        <v>404</v>
      </c>
      <c r="C312" s="147"/>
      <c r="D312" s="60" t="s">
        <v>463</v>
      </c>
      <c r="E312" s="60" t="s">
        <v>443</v>
      </c>
      <c r="F312" s="60"/>
      <c r="G312" s="60"/>
      <c r="H312" s="60"/>
      <c r="I312" s="181">
        <f t="shared" si="6"/>
        <v>2286.9</v>
      </c>
    </row>
    <row r="313" spans="2:9" ht="12.75">
      <c r="B313" s="66" t="s">
        <v>531</v>
      </c>
      <c r="C313" s="147"/>
      <c r="D313" s="60" t="s">
        <v>463</v>
      </c>
      <c r="E313" s="60" t="s">
        <v>443</v>
      </c>
      <c r="F313" s="60" t="s">
        <v>69</v>
      </c>
      <c r="G313" s="60"/>
      <c r="H313" s="60"/>
      <c r="I313" s="181">
        <f>I314</f>
        <v>2286.9</v>
      </c>
    </row>
    <row r="314" spans="2:9" ht="38.25">
      <c r="B314" s="254" t="s">
        <v>416</v>
      </c>
      <c r="C314" s="147"/>
      <c r="D314" s="60" t="s">
        <v>463</v>
      </c>
      <c r="E314" s="60" t="s">
        <v>443</v>
      </c>
      <c r="F314" s="129" t="s">
        <v>418</v>
      </c>
      <c r="G314" s="60"/>
      <c r="H314" s="60"/>
      <c r="I314" s="181">
        <f>I315+I318</f>
        <v>2286.9</v>
      </c>
    </row>
    <row r="315" spans="2:9" ht="38.25">
      <c r="B315" s="62" t="s">
        <v>532</v>
      </c>
      <c r="C315" s="147"/>
      <c r="D315" s="60" t="s">
        <v>463</v>
      </c>
      <c r="E315" s="60" t="s">
        <v>443</v>
      </c>
      <c r="F315" s="129" t="s">
        <v>418</v>
      </c>
      <c r="G315" s="60" t="s">
        <v>236</v>
      </c>
      <c r="H315" s="60"/>
      <c r="I315" s="181">
        <f t="shared" si="6"/>
        <v>2276.9</v>
      </c>
    </row>
    <row r="316" spans="2:9" ht="12.75">
      <c r="B316" s="62" t="s">
        <v>476</v>
      </c>
      <c r="C316" s="147"/>
      <c r="D316" s="60" t="s">
        <v>463</v>
      </c>
      <c r="E316" s="60" t="s">
        <v>443</v>
      </c>
      <c r="F316" s="129" t="s">
        <v>418</v>
      </c>
      <c r="G316" s="60" t="s">
        <v>417</v>
      </c>
      <c r="H316" s="60"/>
      <c r="I316" s="181">
        <f t="shared" si="6"/>
        <v>2276.9</v>
      </c>
    </row>
    <row r="317" spans="2:9" ht="12.75">
      <c r="B317" s="62" t="s">
        <v>530</v>
      </c>
      <c r="C317" s="147"/>
      <c r="D317" s="60" t="s">
        <v>463</v>
      </c>
      <c r="E317" s="60" t="s">
        <v>443</v>
      </c>
      <c r="F317" s="129" t="s">
        <v>418</v>
      </c>
      <c r="G317" s="60" t="s">
        <v>417</v>
      </c>
      <c r="H317" s="60" t="s">
        <v>520</v>
      </c>
      <c r="I317" s="181">
        <v>2276.9</v>
      </c>
    </row>
    <row r="318" spans="2:9" ht="12.75">
      <c r="B318" s="66" t="s">
        <v>753</v>
      </c>
      <c r="C318" s="147"/>
      <c r="D318" s="60" t="s">
        <v>463</v>
      </c>
      <c r="E318" s="60" t="s">
        <v>443</v>
      </c>
      <c r="F318" s="129" t="s">
        <v>418</v>
      </c>
      <c r="G318" s="60" t="s">
        <v>536</v>
      </c>
      <c r="H318" s="60"/>
      <c r="I318" s="181">
        <f>I319</f>
        <v>10</v>
      </c>
    </row>
    <row r="319" spans="2:9" ht="12.75">
      <c r="B319" s="66" t="s">
        <v>537</v>
      </c>
      <c r="C319" s="147"/>
      <c r="D319" s="60" t="s">
        <v>463</v>
      </c>
      <c r="E319" s="60" t="s">
        <v>443</v>
      </c>
      <c r="F319" s="129" t="s">
        <v>418</v>
      </c>
      <c r="G319" s="60" t="s">
        <v>538</v>
      </c>
      <c r="H319" s="60"/>
      <c r="I319" s="181">
        <f>I320</f>
        <v>10</v>
      </c>
    </row>
    <row r="320" spans="2:9" ht="12.75">
      <c r="B320" s="62" t="s">
        <v>530</v>
      </c>
      <c r="C320" s="147"/>
      <c r="D320" s="60" t="s">
        <v>463</v>
      </c>
      <c r="E320" s="60" t="s">
        <v>443</v>
      </c>
      <c r="F320" s="129" t="s">
        <v>418</v>
      </c>
      <c r="G320" s="60" t="s">
        <v>538</v>
      </c>
      <c r="H320" s="60" t="s">
        <v>520</v>
      </c>
      <c r="I320" s="181">
        <v>10</v>
      </c>
    </row>
    <row r="321" spans="2:9" ht="12.75">
      <c r="B321" s="71" t="s">
        <v>484</v>
      </c>
      <c r="C321" s="146" t="s">
        <v>381</v>
      </c>
      <c r="D321" s="60"/>
      <c r="E321" s="60"/>
      <c r="F321" s="60"/>
      <c r="G321" s="60"/>
      <c r="H321" s="60"/>
      <c r="I321" s="170">
        <f>I325+I363+I370+I581+I646</f>
        <v>125372.00000000001</v>
      </c>
    </row>
    <row r="322" spans="2:11" ht="12.75">
      <c r="B322" s="66" t="s">
        <v>530</v>
      </c>
      <c r="C322" s="79"/>
      <c r="D322" s="60"/>
      <c r="E322" s="60"/>
      <c r="F322" s="60"/>
      <c r="G322" s="60"/>
      <c r="H322" s="60">
        <v>2</v>
      </c>
      <c r="I322" s="132">
        <f>I331+I334+I337+I343+I369+I377+I385+I389+I397+I404+I416+I420+I429+I437+I442+I446+I453+I457+I462+I467+I472+I476+I484+I488+I492+I498+I502+I506+I510+I514+I519+I523+I527+I532+I536+I540+I544+I548+I554+I559+I563+I568+I574+I577+I580+I588+I594+I597+I600+I605+I641+I652+I656+I660+I353+I358+I362</f>
        <v>45966.799999999996</v>
      </c>
      <c r="K322" s="63"/>
    </row>
    <row r="323" spans="2:11" ht="12.75">
      <c r="B323" s="66" t="s">
        <v>508</v>
      </c>
      <c r="C323" s="79"/>
      <c r="D323" s="60"/>
      <c r="E323" s="60"/>
      <c r="F323" s="60"/>
      <c r="G323" s="60"/>
      <c r="H323" s="60">
        <v>3</v>
      </c>
      <c r="I323" s="132">
        <f>I344+I347+I393+I408+I412+I480+I615+I619+I623+I629+I635+I642+I645+I381+I424+I433+I625</f>
        <v>79374.90000000001</v>
      </c>
      <c r="K323" s="63"/>
    </row>
    <row r="324" spans="2:9" ht="12.75">
      <c r="B324" s="66" t="s">
        <v>509</v>
      </c>
      <c r="C324" s="79"/>
      <c r="D324" s="60"/>
      <c r="E324" s="60"/>
      <c r="F324" s="60"/>
      <c r="G324" s="60"/>
      <c r="H324" s="60" t="s">
        <v>525</v>
      </c>
      <c r="I324" s="132">
        <f>I611</f>
        <v>30.3</v>
      </c>
    </row>
    <row r="325" spans="2:12" ht="12.75">
      <c r="B325" s="62" t="s">
        <v>402</v>
      </c>
      <c r="C325" s="123"/>
      <c r="D325" s="60" t="s">
        <v>463</v>
      </c>
      <c r="E325" s="60"/>
      <c r="F325" s="60"/>
      <c r="G325" s="60"/>
      <c r="H325" s="60"/>
      <c r="I325" s="132">
        <f>I326+I338</f>
        <v>1945.9</v>
      </c>
      <c r="L325" s="63"/>
    </row>
    <row r="326" spans="2:9" ht="25.5">
      <c r="B326" s="66" t="s">
        <v>491</v>
      </c>
      <c r="C326" s="80"/>
      <c r="D326" s="60" t="s">
        <v>463</v>
      </c>
      <c r="E326" s="60" t="s">
        <v>466</v>
      </c>
      <c r="F326" s="78"/>
      <c r="G326" s="60"/>
      <c r="H326" s="60"/>
      <c r="I326" s="132">
        <f>I327</f>
        <v>1641.2</v>
      </c>
    </row>
    <row r="327" spans="2:9" ht="12.75">
      <c r="B327" s="62" t="s">
        <v>531</v>
      </c>
      <c r="C327" s="79"/>
      <c r="D327" s="60" t="s">
        <v>463</v>
      </c>
      <c r="E327" s="60" t="s">
        <v>466</v>
      </c>
      <c r="F327" s="78" t="s">
        <v>69</v>
      </c>
      <c r="G327" s="60"/>
      <c r="H327" s="60"/>
      <c r="I327" s="132">
        <f>I328</f>
        <v>1641.2</v>
      </c>
    </row>
    <row r="328" spans="2:9" ht="12.75">
      <c r="B328" s="62" t="s">
        <v>535</v>
      </c>
      <c r="C328" s="79"/>
      <c r="D328" s="60" t="s">
        <v>463</v>
      </c>
      <c r="E328" s="60" t="s">
        <v>466</v>
      </c>
      <c r="F328" s="124" t="s">
        <v>682</v>
      </c>
      <c r="G328" s="60"/>
      <c r="H328" s="60"/>
      <c r="I328" s="132">
        <f>I329+I332+I335</f>
        <v>1641.2</v>
      </c>
    </row>
    <row r="329" spans="2:9" ht="38.25">
      <c r="B329" s="62" t="s">
        <v>532</v>
      </c>
      <c r="C329" s="79"/>
      <c r="D329" s="60" t="s">
        <v>463</v>
      </c>
      <c r="E329" s="60" t="s">
        <v>466</v>
      </c>
      <c r="F329" s="124" t="s">
        <v>682</v>
      </c>
      <c r="G329" s="60" t="s">
        <v>236</v>
      </c>
      <c r="H329" s="60"/>
      <c r="I329" s="132">
        <f>I330</f>
        <v>1583.7</v>
      </c>
    </row>
    <row r="330" spans="2:9" ht="12.75">
      <c r="B330" s="62" t="s">
        <v>476</v>
      </c>
      <c r="C330" s="79"/>
      <c r="D330" s="60" t="s">
        <v>463</v>
      </c>
      <c r="E330" s="60" t="s">
        <v>466</v>
      </c>
      <c r="F330" s="124" t="s">
        <v>682</v>
      </c>
      <c r="G330" s="60" t="s">
        <v>533</v>
      </c>
      <c r="H330" s="60"/>
      <c r="I330" s="132">
        <f>I331</f>
        <v>1583.7</v>
      </c>
    </row>
    <row r="331" spans="2:12" ht="12.75">
      <c r="B331" s="62" t="s">
        <v>530</v>
      </c>
      <c r="C331" s="79"/>
      <c r="D331" s="60" t="s">
        <v>463</v>
      </c>
      <c r="E331" s="60" t="s">
        <v>466</v>
      </c>
      <c r="F331" s="124" t="s">
        <v>682</v>
      </c>
      <c r="G331" s="60" t="s">
        <v>533</v>
      </c>
      <c r="H331" s="60">
        <v>2</v>
      </c>
      <c r="I331" s="132">
        <v>1583.7</v>
      </c>
      <c r="L331" s="63"/>
    </row>
    <row r="332" spans="2:9" ht="12.75">
      <c r="B332" s="66" t="s">
        <v>753</v>
      </c>
      <c r="C332" s="125"/>
      <c r="D332" s="60" t="s">
        <v>463</v>
      </c>
      <c r="E332" s="60" t="s">
        <v>466</v>
      </c>
      <c r="F332" s="124" t="s">
        <v>682</v>
      </c>
      <c r="G332" s="60" t="s">
        <v>536</v>
      </c>
      <c r="H332" s="60"/>
      <c r="I332" s="132">
        <f>I333</f>
        <v>57.2</v>
      </c>
    </row>
    <row r="333" spans="2:9" ht="12.75">
      <c r="B333" s="66" t="s">
        <v>537</v>
      </c>
      <c r="C333" s="125"/>
      <c r="D333" s="60" t="s">
        <v>463</v>
      </c>
      <c r="E333" s="60" t="s">
        <v>466</v>
      </c>
      <c r="F333" s="124" t="s">
        <v>682</v>
      </c>
      <c r="G333" s="60" t="s">
        <v>538</v>
      </c>
      <c r="H333" s="60"/>
      <c r="I333" s="132">
        <f>I334</f>
        <v>57.2</v>
      </c>
    </row>
    <row r="334" spans="2:9" ht="12.75">
      <c r="B334" s="62" t="s">
        <v>530</v>
      </c>
      <c r="C334" s="79"/>
      <c r="D334" s="60" t="s">
        <v>463</v>
      </c>
      <c r="E334" s="60" t="s">
        <v>466</v>
      </c>
      <c r="F334" s="124" t="s">
        <v>682</v>
      </c>
      <c r="G334" s="60" t="s">
        <v>538</v>
      </c>
      <c r="H334" s="60">
        <v>2</v>
      </c>
      <c r="I334" s="132">
        <v>57.2</v>
      </c>
    </row>
    <row r="335" spans="2:12" ht="12.75">
      <c r="B335" s="66" t="s">
        <v>492</v>
      </c>
      <c r="C335" s="125"/>
      <c r="D335" s="60" t="s">
        <v>463</v>
      </c>
      <c r="E335" s="60" t="s">
        <v>466</v>
      </c>
      <c r="F335" s="124" t="s">
        <v>682</v>
      </c>
      <c r="G335" s="60" t="s">
        <v>140</v>
      </c>
      <c r="H335" s="60"/>
      <c r="I335" s="132">
        <f>I336</f>
        <v>0.3</v>
      </c>
      <c r="L335" s="92"/>
    </row>
    <row r="336" spans="2:9" ht="12.75">
      <c r="B336" s="66" t="s">
        <v>493</v>
      </c>
      <c r="C336" s="125"/>
      <c r="D336" s="60" t="s">
        <v>463</v>
      </c>
      <c r="E336" s="60" t="s">
        <v>466</v>
      </c>
      <c r="F336" s="124" t="s">
        <v>682</v>
      </c>
      <c r="G336" s="60" t="s">
        <v>494</v>
      </c>
      <c r="H336" s="60"/>
      <c r="I336" s="132">
        <f>I337</f>
        <v>0.3</v>
      </c>
    </row>
    <row r="337" spans="2:9" ht="12.75">
      <c r="B337" s="62" t="s">
        <v>530</v>
      </c>
      <c r="C337" s="79"/>
      <c r="D337" s="60" t="s">
        <v>463</v>
      </c>
      <c r="E337" s="60" t="s">
        <v>466</v>
      </c>
      <c r="F337" s="124" t="s">
        <v>682</v>
      </c>
      <c r="G337" s="60" t="s">
        <v>494</v>
      </c>
      <c r="H337" s="60">
        <v>2</v>
      </c>
      <c r="I337" s="132">
        <v>0.3</v>
      </c>
    </row>
    <row r="338" spans="2:9" ht="12.75">
      <c r="B338" s="66" t="s">
        <v>404</v>
      </c>
      <c r="C338" s="125"/>
      <c r="D338" s="60" t="s">
        <v>463</v>
      </c>
      <c r="E338" s="60" t="s">
        <v>443</v>
      </c>
      <c r="F338" s="78"/>
      <c r="G338" s="60"/>
      <c r="H338" s="60"/>
      <c r="I338" s="132">
        <f>I339+I348</f>
        <v>304.7</v>
      </c>
    </row>
    <row r="339" spans="2:9" ht="12.75">
      <c r="B339" s="66" t="s">
        <v>531</v>
      </c>
      <c r="C339" s="125"/>
      <c r="D339" s="60" t="s">
        <v>463</v>
      </c>
      <c r="E339" s="60" t="s">
        <v>443</v>
      </c>
      <c r="F339" s="78" t="s">
        <v>69</v>
      </c>
      <c r="G339" s="60"/>
      <c r="H339" s="60"/>
      <c r="I339" s="132">
        <f>I340</f>
        <v>299.7</v>
      </c>
    </row>
    <row r="340" spans="2:9" ht="38.25">
      <c r="B340" s="254" t="s">
        <v>844</v>
      </c>
      <c r="C340" s="125"/>
      <c r="D340" s="60" t="s">
        <v>463</v>
      </c>
      <c r="E340" s="60" t="s">
        <v>443</v>
      </c>
      <c r="F340" s="124" t="s">
        <v>627</v>
      </c>
      <c r="G340" s="60"/>
      <c r="H340" s="60"/>
      <c r="I340" s="181">
        <f>I341+I345</f>
        <v>299.7</v>
      </c>
    </row>
    <row r="341" spans="2:9" ht="38.25">
      <c r="B341" s="62" t="s">
        <v>532</v>
      </c>
      <c r="C341" s="79"/>
      <c r="D341" s="60" t="s">
        <v>463</v>
      </c>
      <c r="E341" s="60" t="s">
        <v>443</v>
      </c>
      <c r="F341" s="124" t="s">
        <v>627</v>
      </c>
      <c r="G341" s="60" t="s">
        <v>236</v>
      </c>
      <c r="H341" s="60"/>
      <c r="I341" s="181">
        <f>I342</f>
        <v>242.79999999999998</v>
      </c>
    </row>
    <row r="342" spans="2:9" ht="12.75">
      <c r="B342" s="62" t="s">
        <v>476</v>
      </c>
      <c r="C342" s="79"/>
      <c r="D342" s="60" t="s">
        <v>463</v>
      </c>
      <c r="E342" s="60" t="s">
        <v>443</v>
      </c>
      <c r="F342" s="124" t="s">
        <v>627</v>
      </c>
      <c r="G342" s="60" t="s">
        <v>533</v>
      </c>
      <c r="H342" s="60"/>
      <c r="I342" s="181">
        <f>I343+I344</f>
        <v>242.79999999999998</v>
      </c>
    </row>
    <row r="343" spans="2:9" ht="12.75">
      <c r="B343" s="62" t="s">
        <v>530</v>
      </c>
      <c r="C343" s="79"/>
      <c r="D343" s="60" t="s">
        <v>463</v>
      </c>
      <c r="E343" s="60" t="s">
        <v>443</v>
      </c>
      <c r="F343" s="124" t="s">
        <v>627</v>
      </c>
      <c r="G343" s="60" t="s">
        <v>533</v>
      </c>
      <c r="H343" s="60" t="s">
        <v>520</v>
      </c>
      <c r="I343" s="181">
        <v>11.7</v>
      </c>
    </row>
    <row r="344" spans="2:9" ht="12.75">
      <c r="B344" s="62" t="s">
        <v>508</v>
      </c>
      <c r="C344" s="79"/>
      <c r="D344" s="60" t="s">
        <v>463</v>
      </c>
      <c r="E344" s="60" t="s">
        <v>443</v>
      </c>
      <c r="F344" s="124" t="s">
        <v>627</v>
      </c>
      <c r="G344" s="60" t="s">
        <v>533</v>
      </c>
      <c r="H344" s="60">
        <v>3</v>
      </c>
      <c r="I344" s="181">
        <v>231.1</v>
      </c>
    </row>
    <row r="345" spans="2:9" ht="12.75">
      <c r="B345" s="66" t="s">
        <v>753</v>
      </c>
      <c r="C345" s="125"/>
      <c r="D345" s="60" t="s">
        <v>463</v>
      </c>
      <c r="E345" s="60" t="s">
        <v>443</v>
      </c>
      <c r="F345" s="124" t="s">
        <v>627</v>
      </c>
      <c r="G345" s="60" t="s">
        <v>536</v>
      </c>
      <c r="H345" s="60"/>
      <c r="I345" s="181">
        <f>I346</f>
        <v>56.9</v>
      </c>
    </row>
    <row r="346" spans="2:9" ht="12.75">
      <c r="B346" s="66" t="s">
        <v>537</v>
      </c>
      <c r="C346" s="125"/>
      <c r="D346" s="60" t="s">
        <v>463</v>
      </c>
      <c r="E346" s="60" t="s">
        <v>443</v>
      </c>
      <c r="F346" s="124" t="s">
        <v>627</v>
      </c>
      <c r="G346" s="60" t="s">
        <v>538</v>
      </c>
      <c r="H346" s="60"/>
      <c r="I346" s="181">
        <f>I347</f>
        <v>56.9</v>
      </c>
    </row>
    <row r="347" spans="2:9" ht="12.75">
      <c r="B347" s="62" t="s">
        <v>508</v>
      </c>
      <c r="C347" s="79"/>
      <c r="D347" s="60" t="s">
        <v>463</v>
      </c>
      <c r="E347" s="60" t="s">
        <v>443</v>
      </c>
      <c r="F347" s="124" t="s">
        <v>627</v>
      </c>
      <c r="G347" s="60" t="s">
        <v>538</v>
      </c>
      <c r="H347" s="60">
        <v>3</v>
      </c>
      <c r="I347" s="181">
        <v>56.9</v>
      </c>
    </row>
    <row r="348" spans="2:9" ht="25.5">
      <c r="B348" s="133" t="s">
        <v>323</v>
      </c>
      <c r="C348" s="126"/>
      <c r="D348" s="129" t="s">
        <v>463</v>
      </c>
      <c r="E348" s="129" t="s">
        <v>443</v>
      </c>
      <c r="F348" s="136" t="s">
        <v>322</v>
      </c>
      <c r="G348" s="129"/>
      <c r="H348" s="129"/>
      <c r="I348" s="181">
        <f>I349+I354</f>
        <v>5</v>
      </c>
    </row>
    <row r="349" spans="2:9" ht="38.25">
      <c r="B349" s="133" t="s">
        <v>324</v>
      </c>
      <c r="C349" s="126"/>
      <c r="D349" s="129" t="s">
        <v>463</v>
      </c>
      <c r="E349" s="129" t="s">
        <v>443</v>
      </c>
      <c r="F349" s="136" t="s">
        <v>325</v>
      </c>
      <c r="G349" s="129"/>
      <c r="H349" s="129"/>
      <c r="I349" s="181">
        <f>I350</f>
        <v>1</v>
      </c>
    </row>
    <row r="350" spans="2:9" ht="38.25">
      <c r="B350" s="133" t="s">
        <v>391</v>
      </c>
      <c r="C350" s="126"/>
      <c r="D350" s="129" t="s">
        <v>463</v>
      </c>
      <c r="E350" s="129" t="s">
        <v>443</v>
      </c>
      <c r="F350" s="136" t="s">
        <v>321</v>
      </c>
      <c r="G350" s="129"/>
      <c r="H350" s="129"/>
      <c r="I350" s="181">
        <f>I351</f>
        <v>1</v>
      </c>
    </row>
    <row r="351" spans="2:9" ht="17.25" customHeight="1">
      <c r="B351" s="66" t="s">
        <v>753</v>
      </c>
      <c r="C351" s="126"/>
      <c r="D351" s="129" t="s">
        <v>463</v>
      </c>
      <c r="E351" s="129" t="s">
        <v>443</v>
      </c>
      <c r="F351" s="136" t="s">
        <v>321</v>
      </c>
      <c r="G351" s="129" t="s">
        <v>536</v>
      </c>
      <c r="H351" s="129"/>
      <c r="I351" s="181">
        <f>I352</f>
        <v>1</v>
      </c>
    </row>
    <row r="352" spans="2:9" ht="12.75">
      <c r="B352" s="66" t="s">
        <v>537</v>
      </c>
      <c r="C352" s="126"/>
      <c r="D352" s="129" t="s">
        <v>463</v>
      </c>
      <c r="E352" s="129" t="s">
        <v>443</v>
      </c>
      <c r="F352" s="136" t="s">
        <v>321</v>
      </c>
      <c r="G352" s="129" t="s">
        <v>538</v>
      </c>
      <c r="H352" s="129"/>
      <c r="I352" s="181">
        <f>I353</f>
        <v>1</v>
      </c>
    </row>
    <row r="353" spans="2:9" ht="12.75">
      <c r="B353" s="81" t="s">
        <v>530</v>
      </c>
      <c r="C353" s="126"/>
      <c r="D353" s="129" t="s">
        <v>463</v>
      </c>
      <c r="E353" s="129" t="s">
        <v>443</v>
      </c>
      <c r="F353" s="136" t="s">
        <v>321</v>
      </c>
      <c r="G353" s="129" t="s">
        <v>538</v>
      </c>
      <c r="H353" s="129">
        <v>2</v>
      </c>
      <c r="I353" s="181">
        <v>1</v>
      </c>
    </row>
    <row r="354" spans="2:9" ht="38.25">
      <c r="B354" s="81" t="s">
        <v>704</v>
      </c>
      <c r="C354" s="126"/>
      <c r="D354" s="129" t="s">
        <v>463</v>
      </c>
      <c r="E354" s="129" t="s">
        <v>443</v>
      </c>
      <c r="F354" s="136" t="s">
        <v>703</v>
      </c>
      <c r="G354" s="129"/>
      <c r="H354" s="129"/>
      <c r="I354" s="132">
        <f>I355+I359</f>
        <v>4</v>
      </c>
    </row>
    <row r="355" spans="2:9" ht="51">
      <c r="B355" s="130" t="s">
        <v>700</v>
      </c>
      <c r="C355" s="126"/>
      <c r="D355" s="129" t="s">
        <v>463</v>
      </c>
      <c r="E355" s="129" t="s">
        <v>443</v>
      </c>
      <c r="F355" s="136" t="s">
        <v>693</v>
      </c>
      <c r="G355" s="129"/>
      <c r="H355" s="129"/>
      <c r="I355" s="132">
        <f>I356</f>
        <v>2</v>
      </c>
    </row>
    <row r="356" spans="2:9" ht="12.75">
      <c r="B356" s="66" t="s">
        <v>753</v>
      </c>
      <c r="C356" s="126"/>
      <c r="D356" s="129" t="s">
        <v>463</v>
      </c>
      <c r="E356" s="129" t="s">
        <v>443</v>
      </c>
      <c r="F356" s="136" t="s">
        <v>693</v>
      </c>
      <c r="G356" s="129" t="s">
        <v>536</v>
      </c>
      <c r="H356" s="129"/>
      <c r="I356" s="132">
        <f>I357</f>
        <v>2</v>
      </c>
    </row>
    <row r="357" spans="2:9" ht="12.75">
      <c r="B357" s="66" t="s">
        <v>537</v>
      </c>
      <c r="C357" s="126"/>
      <c r="D357" s="129" t="s">
        <v>463</v>
      </c>
      <c r="E357" s="129" t="s">
        <v>443</v>
      </c>
      <c r="F357" s="136" t="s">
        <v>693</v>
      </c>
      <c r="G357" s="129" t="s">
        <v>538</v>
      </c>
      <c r="H357" s="129"/>
      <c r="I357" s="132">
        <f>I358</f>
        <v>2</v>
      </c>
    </row>
    <row r="358" spans="2:9" ht="12.75">
      <c r="B358" s="81" t="s">
        <v>530</v>
      </c>
      <c r="C358" s="126"/>
      <c r="D358" s="129" t="s">
        <v>463</v>
      </c>
      <c r="E358" s="129" t="s">
        <v>443</v>
      </c>
      <c r="F358" s="136" t="s">
        <v>693</v>
      </c>
      <c r="G358" s="129" t="s">
        <v>538</v>
      </c>
      <c r="H358" s="129">
        <v>2</v>
      </c>
      <c r="I358" s="132">
        <v>2</v>
      </c>
    </row>
    <row r="359" spans="2:9" ht="51">
      <c r="B359" s="130" t="s">
        <v>701</v>
      </c>
      <c r="C359" s="126"/>
      <c r="D359" s="129" t="s">
        <v>463</v>
      </c>
      <c r="E359" s="129" t="s">
        <v>443</v>
      </c>
      <c r="F359" s="136" t="s">
        <v>694</v>
      </c>
      <c r="G359" s="129"/>
      <c r="H359" s="129"/>
      <c r="I359" s="132">
        <f>I360</f>
        <v>2</v>
      </c>
    </row>
    <row r="360" spans="2:9" ht="12.75">
      <c r="B360" s="66" t="s">
        <v>753</v>
      </c>
      <c r="C360" s="126"/>
      <c r="D360" s="129" t="s">
        <v>463</v>
      </c>
      <c r="E360" s="129" t="s">
        <v>443</v>
      </c>
      <c r="F360" s="136" t="s">
        <v>694</v>
      </c>
      <c r="G360" s="129" t="s">
        <v>536</v>
      </c>
      <c r="H360" s="129"/>
      <c r="I360" s="132">
        <f>I361</f>
        <v>2</v>
      </c>
    </row>
    <row r="361" spans="2:9" ht="12.75">
      <c r="B361" s="66" t="s">
        <v>537</v>
      </c>
      <c r="C361" s="126"/>
      <c r="D361" s="129" t="s">
        <v>463</v>
      </c>
      <c r="E361" s="129" t="s">
        <v>443</v>
      </c>
      <c r="F361" s="136" t="s">
        <v>694</v>
      </c>
      <c r="G361" s="129" t="s">
        <v>538</v>
      </c>
      <c r="H361" s="129"/>
      <c r="I361" s="132">
        <f>I362</f>
        <v>2</v>
      </c>
    </row>
    <row r="362" spans="2:9" ht="12.75">
      <c r="B362" s="81" t="s">
        <v>530</v>
      </c>
      <c r="C362" s="126"/>
      <c r="D362" s="129" t="s">
        <v>463</v>
      </c>
      <c r="E362" s="129" t="s">
        <v>443</v>
      </c>
      <c r="F362" s="136" t="s">
        <v>694</v>
      </c>
      <c r="G362" s="129" t="s">
        <v>538</v>
      </c>
      <c r="H362" s="129">
        <v>2</v>
      </c>
      <c r="I362" s="132">
        <v>2</v>
      </c>
    </row>
    <row r="363" spans="2:9" ht="12.75">
      <c r="B363" s="62" t="s">
        <v>405</v>
      </c>
      <c r="C363" s="79"/>
      <c r="D363" s="60" t="s">
        <v>472</v>
      </c>
      <c r="E363" s="60"/>
      <c r="F363" s="77"/>
      <c r="G363" s="60"/>
      <c r="H363" s="60"/>
      <c r="I363" s="181">
        <f aca="true" t="shared" si="7" ref="I363:I368">I364</f>
        <v>55</v>
      </c>
    </row>
    <row r="364" spans="2:9" ht="12.75">
      <c r="B364" s="62" t="s">
        <v>445</v>
      </c>
      <c r="C364" s="79"/>
      <c r="D364" s="60" t="s">
        <v>472</v>
      </c>
      <c r="E364" s="60" t="s">
        <v>444</v>
      </c>
      <c r="F364" s="60"/>
      <c r="G364" s="60"/>
      <c r="H364" s="60"/>
      <c r="I364" s="132">
        <f t="shared" si="7"/>
        <v>55</v>
      </c>
    </row>
    <row r="365" spans="2:9" ht="25.5">
      <c r="B365" s="81" t="s">
        <v>183</v>
      </c>
      <c r="C365" s="128"/>
      <c r="D365" s="129" t="s">
        <v>472</v>
      </c>
      <c r="E365" s="129" t="s">
        <v>444</v>
      </c>
      <c r="F365" s="124" t="s">
        <v>630</v>
      </c>
      <c r="G365" s="129"/>
      <c r="H365" s="129"/>
      <c r="I365" s="132">
        <f t="shared" si="7"/>
        <v>55</v>
      </c>
    </row>
    <row r="366" spans="2:9" ht="51">
      <c r="B366" s="254" t="s">
        <v>660</v>
      </c>
      <c r="C366" s="128"/>
      <c r="D366" s="129" t="s">
        <v>472</v>
      </c>
      <c r="E366" s="129" t="s">
        <v>444</v>
      </c>
      <c r="F366" s="124" t="s">
        <v>628</v>
      </c>
      <c r="G366" s="129"/>
      <c r="H366" s="129"/>
      <c r="I366" s="132">
        <f t="shared" si="7"/>
        <v>55</v>
      </c>
    </row>
    <row r="367" spans="2:9" ht="25.5">
      <c r="B367" s="81" t="s">
        <v>793</v>
      </c>
      <c r="C367" s="128"/>
      <c r="D367" s="129" t="s">
        <v>472</v>
      </c>
      <c r="E367" s="129" t="s">
        <v>444</v>
      </c>
      <c r="F367" s="124" t="s">
        <v>628</v>
      </c>
      <c r="G367" s="129" t="s">
        <v>794</v>
      </c>
      <c r="H367" s="129"/>
      <c r="I367" s="132">
        <f t="shared" si="7"/>
        <v>55</v>
      </c>
    </row>
    <row r="368" spans="2:9" ht="12.75">
      <c r="B368" s="81" t="s">
        <v>483</v>
      </c>
      <c r="C368" s="128"/>
      <c r="D368" s="129" t="s">
        <v>472</v>
      </c>
      <c r="E368" s="129" t="s">
        <v>444</v>
      </c>
      <c r="F368" s="124" t="s">
        <v>628</v>
      </c>
      <c r="G368" s="129">
        <v>610</v>
      </c>
      <c r="H368" s="129"/>
      <c r="I368" s="132">
        <f t="shared" si="7"/>
        <v>55</v>
      </c>
    </row>
    <row r="369" spans="2:9" ht="12.75">
      <c r="B369" s="81" t="s">
        <v>530</v>
      </c>
      <c r="C369" s="134"/>
      <c r="D369" s="129" t="s">
        <v>472</v>
      </c>
      <c r="E369" s="129" t="s">
        <v>444</v>
      </c>
      <c r="F369" s="124" t="s">
        <v>628</v>
      </c>
      <c r="G369" s="129">
        <v>610</v>
      </c>
      <c r="H369" s="129">
        <v>2</v>
      </c>
      <c r="I369" s="132">
        <v>55</v>
      </c>
    </row>
    <row r="370" spans="2:9" ht="12.75">
      <c r="B370" s="62" t="s">
        <v>407</v>
      </c>
      <c r="C370" s="79"/>
      <c r="D370" s="60" t="s">
        <v>474</v>
      </c>
      <c r="E370" s="60"/>
      <c r="F370" s="60"/>
      <c r="G370" s="60"/>
      <c r="H370" s="60"/>
      <c r="I370" s="132">
        <f>I371+I398+I447+I569</f>
        <v>117276.40000000002</v>
      </c>
    </row>
    <row r="371" spans="2:9" ht="12.75">
      <c r="B371" s="62" t="s">
        <v>408</v>
      </c>
      <c r="C371" s="79"/>
      <c r="D371" s="60" t="s">
        <v>474</v>
      </c>
      <c r="E371" s="60" t="s">
        <v>475</v>
      </c>
      <c r="F371" s="59"/>
      <c r="G371" s="59"/>
      <c r="H371" s="59"/>
      <c r="I371" s="132">
        <f>I372</f>
        <v>23380.5</v>
      </c>
    </row>
    <row r="372" spans="2:11" ht="25.5">
      <c r="B372" s="133" t="s">
        <v>323</v>
      </c>
      <c r="C372" s="80"/>
      <c r="D372" s="60" t="s">
        <v>474</v>
      </c>
      <c r="E372" s="60" t="s">
        <v>475</v>
      </c>
      <c r="F372" s="136" t="s">
        <v>322</v>
      </c>
      <c r="G372" s="60"/>
      <c r="H372" s="60"/>
      <c r="I372" s="132">
        <f>I373</f>
        <v>23380.5</v>
      </c>
      <c r="K372" s="63"/>
    </row>
    <row r="373" spans="2:9" ht="38.25">
      <c r="B373" s="133" t="s">
        <v>324</v>
      </c>
      <c r="C373" s="80"/>
      <c r="D373" s="60" t="s">
        <v>474</v>
      </c>
      <c r="E373" s="60" t="s">
        <v>475</v>
      </c>
      <c r="F373" s="136" t="s">
        <v>325</v>
      </c>
      <c r="G373" s="60"/>
      <c r="H373" s="60"/>
      <c r="I373" s="132">
        <f>I374+I378+I382+I386+I390+I394</f>
        <v>23380.5</v>
      </c>
    </row>
    <row r="374" spans="2:9" ht="51">
      <c r="B374" s="133" t="s">
        <v>314</v>
      </c>
      <c r="C374" s="80"/>
      <c r="D374" s="60" t="s">
        <v>474</v>
      </c>
      <c r="E374" s="60" t="s">
        <v>475</v>
      </c>
      <c r="F374" s="136" t="s">
        <v>318</v>
      </c>
      <c r="G374" s="60"/>
      <c r="H374" s="60"/>
      <c r="I374" s="132">
        <f>I375</f>
        <v>2430.6</v>
      </c>
    </row>
    <row r="375" spans="2:9" ht="25.5">
      <c r="B375" s="62" t="s">
        <v>793</v>
      </c>
      <c r="C375" s="80"/>
      <c r="D375" s="60" t="s">
        <v>474</v>
      </c>
      <c r="E375" s="60" t="s">
        <v>475</v>
      </c>
      <c r="F375" s="136" t="s">
        <v>318</v>
      </c>
      <c r="G375" s="60" t="s">
        <v>794</v>
      </c>
      <c r="H375" s="60"/>
      <c r="I375" s="132">
        <f>I376</f>
        <v>2430.6</v>
      </c>
    </row>
    <row r="376" spans="2:9" ht="12.75">
      <c r="B376" s="62" t="s">
        <v>483</v>
      </c>
      <c r="C376" s="80"/>
      <c r="D376" s="60" t="s">
        <v>474</v>
      </c>
      <c r="E376" s="60" t="s">
        <v>475</v>
      </c>
      <c r="F376" s="136" t="s">
        <v>318</v>
      </c>
      <c r="G376" s="60">
        <v>610</v>
      </c>
      <c r="H376" s="60"/>
      <c r="I376" s="132">
        <f>I377</f>
        <v>2430.6</v>
      </c>
    </row>
    <row r="377" spans="2:9" ht="12.75">
      <c r="B377" s="62" t="s">
        <v>530</v>
      </c>
      <c r="C377" s="80"/>
      <c r="D377" s="60" t="s">
        <v>474</v>
      </c>
      <c r="E377" s="60" t="s">
        <v>475</v>
      </c>
      <c r="F377" s="136" t="s">
        <v>318</v>
      </c>
      <c r="G377" s="60">
        <v>610</v>
      </c>
      <c r="H377" s="60">
        <v>2</v>
      </c>
      <c r="I377" s="132">
        <v>2430.6</v>
      </c>
    </row>
    <row r="378" spans="2:12" ht="105.75" customHeight="1">
      <c r="B378" s="133" t="s">
        <v>808</v>
      </c>
      <c r="C378" s="80"/>
      <c r="D378" s="60" t="s">
        <v>474</v>
      </c>
      <c r="E378" s="60" t="s">
        <v>475</v>
      </c>
      <c r="F378" s="136" t="s">
        <v>807</v>
      </c>
      <c r="G378" s="60"/>
      <c r="H378" s="60"/>
      <c r="I378" s="132">
        <f>I379</f>
        <v>82.2</v>
      </c>
      <c r="L378" s="63"/>
    </row>
    <row r="379" spans="2:9" ht="25.5">
      <c r="B379" s="62" t="s">
        <v>793</v>
      </c>
      <c r="C379" s="80"/>
      <c r="D379" s="60" t="s">
        <v>474</v>
      </c>
      <c r="E379" s="60" t="s">
        <v>475</v>
      </c>
      <c r="F379" s="136" t="s">
        <v>807</v>
      </c>
      <c r="G379" s="60" t="s">
        <v>794</v>
      </c>
      <c r="H379" s="60"/>
      <c r="I379" s="132">
        <f>I380</f>
        <v>82.2</v>
      </c>
    </row>
    <row r="380" spans="2:9" ht="12.75">
      <c r="B380" s="62" t="s">
        <v>483</v>
      </c>
      <c r="C380" s="80"/>
      <c r="D380" s="60" t="s">
        <v>474</v>
      </c>
      <c r="E380" s="60" t="s">
        <v>475</v>
      </c>
      <c r="F380" s="136" t="s">
        <v>807</v>
      </c>
      <c r="G380" s="60">
        <v>610</v>
      </c>
      <c r="H380" s="60"/>
      <c r="I380" s="132">
        <f>I381</f>
        <v>82.2</v>
      </c>
    </row>
    <row r="381" spans="2:9" ht="12.75">
      <c r="B381" s="62" t="s">
        <v>530</v>
      </c>
      <c r="C381" s="80"/>
      <c r="D381" s="60" t="s">
        <v>474</v>
      </c>
      <c r="E381" s="60" t="s">
        <v>475</v>
      </c>
      <c r="F381" s="136" t="s">
        <v>807</v>
      </c>
      <c r="G381" s="60">
        <v>610</v>
      </c>
      <c r="H381" s="60" t="s">
        <v>78</v>
      </c>
      <c r="I381" s="132">
        <v>82.2</v>
      </c>
    </row>
    <row r="382" spans="2:9" ht="51">
      <c r="B382" s="133" t="s">
        <v>315</v>
      </c>
      <c r="C382" s="80"/>
      <c r="D382" s="60" t="s">
        <v>474</v>
      </c>
      <c r="E382" s="60" t="s">
        <v>475</v>
      </c>
      <c r="F382" s="136" t="s">
        <v>319</v>
      </c>
      <c r="G382" s="60"/>
      <c r="H382" s="60"/>
      <c r="I382" s="132">
        <f>I383</f>
        <v>1638.5</v>
      </c>
    </row>
    <row r="383" spans="2:9" ht="25.5">
      <c r="B383" s="62" t="s">
        <v>793</v>
      </c>
      <c r="C383" s="80"/>
      <c r="D383" s="60" t="s">
        <v>474</v>
      </c>
      <c r="E383" s="60" t="s">
        <v>475</v>
      </c>
      <c r="F383" s="136" t="s">
        <v>319</v>
      </c>
      <c r="G383" s="60" t="s">
        <v>794</v>
      </c>
      <c r="H383" s="60"/>
      <c r="I383" s="132">
        <f>I384</f>
        <v>1638.5</v>
      </c>
    </row>
    <row r="384" spans="2:9" ht="12.75">
      <c r="B384" s="62" t="s">
        <v>483</v>
      </c>
      <c r="C384" s="80"/>
      <c r="D384" s="60" t="s">
        <v>474</v>
      </c>
      <c r="E384" s="60" t="s">
        <v>475</v>
      </c>
      <c r="F384" s="136" t="s">
        <v>319</v>
      </c>
      <c r="G384" s="60">
        <v>610</v>
      </c>
      <c r="H384" s="60"/>
      <c r="I384" s="132">
        <f>I385</f>
        <v>1638.5</v>
      </c>
    </row>
    <row r="385" spans="2:9" ht="12.75">
      <c r="B385" s="62" t="s">
        <v>530</v>
      </c>
      <c r="C385" s="80"/>
      <c r="D385" s="60" t="s">
        <v>474</v>
      </c>
      <c r="E385" s="60" t="s">
        <v>475</v>
      </c>
      <c r="F385" s="136" t="s">
        <v>319</v>
      </c>
      <c r="G385" s="60">
        <v>610</v>
      </c>
      <c r="H385" s="60">
        <v>2</v>
      </c>
      <c r="I385" s="132">
        <v>1638.5</v>
      </c>
    </row>
    <row r="386" spans="2:9" ht="63.75">
      <c r="B386" s="133" t="s">
        <v>316</v>
      </c>
      <c r="C386" s="80"/>
      <c r="D386" s="60" t="s">
        <v>474</v>
      </c>
      <c r="E386" s="60" t="s">
        <v>475</v>
      </c>
      <c r="F386" s="136" t="s">
        <v>320</v>
      </c>
      <c r="G386" s="60"/>
      <c r="H386" s="60"/>
      <c r="I386" s="132">
        <f>I387</f>
        <v>1023.7</v>
      </c>
    </row>
    <row r="387" spans="2:9" ht="25.5">
      <c r="B387" s="62" t="s">
        <v>793</v>
      </c>
      <c r="C387" s="80"/>
      <c r="D387" s="60" t="s">
        <v>474</v>
      </c>
      <c r="E387" s="60" t="s">
        <v>475</v>
      </c>
      <c r="F387" s="136" t="s">
        <v>320</v>
      </c>
      <c r="G387" s="60" t="s">
        <v>794</v>
      </c>
      <c r="H387" s="60"/>
      <c r="I387" s="132">
        <f>I388</f>
        <v>1023.7</v>
      </c>
    </row>
    <row r="388" spans="2:9" ht="12.75">
      <c r="B388" s="62" t="s">
        <v>483</v>
      </c>
      <c r="C388" s="80"/>
      <c r="D388" s="60" t="s">
        <v>474</v>
      </c>
      <c r="E388" s="60" t="s">
        <v>475</v>
      </c>
      <c r="F388" s="136" t="s">
        <v>320</v>
      </c>
      <c r="G388" s="60">
        <v>610</v>
      </c>
      <c r="H388" s="60"/>
      <c r="I388" s="132">
        <f>I389</f>
        <v>1023.7</v>
      </c>
    </row>
    <row r="389" spans="2:9" ht="12.75">
      <c r="B389" s="62" t="s">
        <v>530</v>
      </c>
      <c r="C389" s="80"/>
      <c r="D389" s="60" t="s">
        <v>474</v>
      </c>
      <c r="E389" s="60" t="s">
        <v>475</v>
      </c>
      <c r="F389" s="136" t="s">
        <v>320</v>
      </c>
      <c r="G389" s="60">
        <v>610</v>
      </c>
      <c r="H389" s="60">
        <v>2</v>
      </c>
      <c r="I389" s="132">
        <v>1023.7</v>
      </c>
    </row>
    <row r="390" spans="2:9" ht="102">
      <c r="B390" s="133" t="s">
        <v>884</v>
      </c>
      <c r="C390" s="80"/>
      <c r="D390" s="60" t="s">
        <v>474</v>
      </c>
      <c r="E390" s="60" t="s">
        <v>475</v>
      </c>
      <c r="F390" s="136" t="s">
        <v>317</v>
      </c>
      <c r="G390" s="60"/>
      <c r="H390" s="60"/>
      <c r="I390" s="132">
        <f>I391</f>
        <v>10800</v>
      </c>
    </row>
    <row r="391" spans="2:9" ht="25.5">
      <c r="B391" s="62" t="s">
        <v>793</v>
      </c>
      <c r="C391" s="80"/>
      <c r="D391" s="60" t="s">
        <v>474</v>
      </c>
      <c r="E391" s="60" t="s">
        <v>475</v>
      </c>
      <c r="F391" s="136" t="s">
        <v>317</v>
      </c>
      <c r="G391" s="60" t="s">
        <v>794</v>
      </c>
      <c r="H391" s="60"/>
      <c r="I391" s="132">
        <f>I392</f>
        <v>10800</v>
      </c>
    </row>
    <row r="392" spans="2:9" ht="12.75">
      <c r="B392" s="62" t="s">
        <v>483</v>
      </c>
      <c r="C392" s="80"/>
      <c r="D392" s="60" t="s">
        <v>474</v>
      </c>
      <c r="E392" s="60" t="s">
        <v>475</v>
      </c>
      <c r="F392" s="136" t="s">
        <v>317</v>
      </c>
      <c r="G392" s="60">
        <v>610</v>
      </c>
      <c r="H392" s="60"/>
      <c r="I392" s="132">
        <f>I393</f>
        <v>10800</v>
      </c>
    </row>
    <row r="393" spans="2:9" ht="12.75">
      <c r="B393" s="133" t="s">
        <v>508</v>
      </c>
      <c r="C393" s="80"/>
      <c r="D393" s="60" t="s">
        <v>474</v>
      </c>
      <c r="E393" s="60" t="s">
        <v>475</v>
      </c>
      <c r="F393" s="136" t="s">
        <v>317</v>
      </c>
      <c r="G393" s="60">
        <v>610</v>
      </c>
      <c r="H393" s="60" t="s">
        <v>78</v>
      </c>
      <c r="I393" s="132">
        <v>10800</v>
      </c>
    </row>
    <row r="394" spans="2:9" ht="51">
      <c r="B394" s="254" t="s">
        <v>867</v>
      </c>
      <c r="C394" s="80"/>
      <c r="D394" s="60" t="s">
        <v>474</v>
      </c>
      <c r="E394" s="60" t="s">
        <v>475</v>
      </c>
      <c r="F394" s="136" t="s">
        <v>321</v>
      </c>
      <c r="G394" s="60"/>
      <c r="H394" s="60"/>
      <c r="I394" s="132">
        <f>I395</f>
        <v>7405.5</v>
      </c>
    </row>
    <row r="395" spans="2:9" ht="25.5">
      <c r="B395" s="62" t="s">
        <v>793</v>
      </c>
      <c r="C395" s="80"/>
      <c r="D395" s="60" t="s">
        <v>474</v>
      </c>
      <c r="E395" s="60" t="s">
        <v>475</v>
      </c>
      <c r="F395" s="136" t="s">
        <v>321</v>
      </c>
      <c r="G395" s="60" t="s">
        <v>794</v>
      </c>
      <c r="H395" s="60"/>
      <c r="I395" s="132">
        <f>I396</f>
        <v>7405.5</v>
      </c>
    </row>
    <row r="396" spans="2:9" ht="12.75">
      <c r="B396" s="62" t="s">
        <v>483</v>
      </c>
      <c r="C396" s="80"/>
      <c r="D396" s="60" t="s">
        <v>474</v>
      </c>
      <c r="E396" s="60" t="s">
        <v>475</v>
      </c>
      <c r="F396" s="136" t="s">
        <v>321</v>
      </c>
      <c r="G396" s="60">
        <v>610</v>
      </c>
      <c r="H396" s="60"/>
      <c r="I396" s="132">
        <f>I397</f>
        <v>7405.5</v>
      </c>
    </row>
    <row r="397" spans="2:9" ht="12.75">
      <c r="B397" s="62" t="s">
        <v>530</v>
      </c>
      <c r="C397" s="80"/>
      <c r="D397" s="60" t="s">
        <v>474</v>
      </c>
      <c r="E397" s="60" t="s">
        <v>475</v>
      </c>
      <c r="F397" s="136" t="s">
        <v>321</v>
      </c>
      <c r="G397" s="60">
        <v>610</v>
      </c>
      <c r="H397" s="60">
        <v>2</v>
      </c>
      <c r="I397" s="132">
        <v>7405.5</v>
      </c>
    </row>
    <row r="398" spans="2:9" ht="12.75">
      <c r="B398" s="62" t="s">
        <v>409</v>
      </c>
      <c r="C398" s="79"/>
      <c r="D398" s="60" t="s">
        <v>474</v>
      </c>
      <c r="E398" s="60" t="s">
        <v>495</v>
      </c>
      <c r="F398" s="60"/>
      <c r="G398" s="60"/>
      <c r="H398" s="60"/>
      <c r="I398" s="132">
        <f>I399</f>
        <v>91376.50000000001</v>
      </c>
    </row>
    <row r="399" spans="2:9" ht="25.5">
      <c r="B399" s="133" t="s">
        <v>323</v>
      </c>
      <c r="C399" s="79"/>
      <c r="D399" s="60" t="s">
        <v>474</v>
      </c>
      <c r="E399" s="60" t="s">
        <v>495</v>
      </c>
      <c r="F399" s="136" t="s">
        <v>322</v>
      </c>
      <c r="G399" s="60"/>
      <c r="H399" s="60"/>
      <c r="I399" s="132">
        <f>I400+I438</f>
        <v>91376.50000000001</v>
      </c>
    </row>
    <row r="400" spans="2:9" ht="38.25">
      <c r="B400" s="81" t="s">
        <v>704</v>
      </c>
      <c r="C400" s="79"/>
      <c r="D400" s="60" t="s">
        <v>474</v>
      </c>
      <c r="E400" s="60" t="s">
        <v>495</v>
      </c>
      <c r="F400" s="136" t="s">
        <v>703</v>
      </c>
      <c r="G400" s="60"/>
      <c r="H400" s="60"/>
      <c r="I400" s="132">
        <f>I401+I405+I409+I413+I417+I421+I425+I434+I430</f>
        <v>88484.40000000001</v>
      </c>
    </row>
    <row r="401" spans="2:9" ht="55.5" customHeight="1">
      <c r="B401" s="130" t="s">
        <v>699</v>
      </c>
      <c r="C401" s="79"/>
      <c r="D401" s="60" t="s">
        <v>474</v>
      </c>
      <c r="E401" s="60" t="s">
        <v>495</v>
      </c>
      <c r="F401" s="136" t="s">
        <v>692</v>
      </c>
      <c r="G401" s="60"/>
      <c r="H401" s="60"/>
      <c r="I401" s="132">
        <f>I402</f>
        <v>28</v>
      </c>
    </row>
    <row r="402" spans="2:9" ht="25.5">
      <c r="B402" s="62" t="s">
        <v>793</v>
      </c>
      <c r="C402" s="80"/>
      <c r="D402" s="60" t="s">
        <v>474</v>
      </c>
      <c r="E402" s="60" t="s">
        <v>495</v>
      </c>
      <c r="F402" s="136" t="s">
        <v>692</v>
      </c>
      <c r="G402" s="60" t="s">
        <v>794</v>
      </c>
      <c r="H402" s="60"/>
      <c r="I402" s="132">
        <f>I403</f>
        <v>28</v>
      </c>
    </row>
    <row r="403" spans="2:11" ht="12.75">
      <c r="B403" s="62" t="s">
        <v>483</v>
      </c>
      <c r="C403" s="80"/>
      <c r="D403" s="60" t="s">
        <v>474</v>
      </c>
      <c r="E403" s="60" t="s">
        <v>495</v>
      </c>
      <c r="F403" s="136" t="s">
        <v>692</v>
      </c>
      <c r="G403" s="60">
        <v>610</v>
      </c>
      <c r="H403" s="60"/>
      <c r="I403" s="132">
        <f>I404</f>
        <v>28</v>
      </c>
      <c r="K403" s="63"/>
    </row>
    <row r="404" spans="2:11" ht="12.75">
      <c r="B404" s="62" t="s">
        <v>530</v>
      </c>
      <c r="C404" s="80"/>
      <c r="D404" s="60" t="s">
        <v>474</v>
      </c>
      <c r="E404" s="60" t="s">
        <v>495</v>
      </c>
      <c r="F404" s="136" t="s">
        <v>692</v>
      </c>
      <c r="G404" s="60">
        <v>610</v>
      </c>
      <c r="H404" s="60">
        <v>2</v>
      </c>
      <c r="I404" s="132">
        <v>28</v>
      </c>
      <c r="K404" s="63"/>
    </row>
    <row r="405" spans="2:11" ht="51">
      <c r="B405" s="130" t="s">
        <v>696</v>
      </c>
      <c r="C405" s="79"/>
      <c r="D405" s="60" t="s">
        <v>474</v>
      </c>
      <c r="E405" s="60" t="s">
        <v>495</v>
      </c>
      <c r="F405" s="136" t="s">
        <v>688</v>
      </c>
      <c r="G405" s="60"/>
      <c r="H405" s="60"/>
      <c r="I405" s="132">
        <f>I406</f>
        <v>1877.7</v>
      </c>
      <c r="K405" s="63"/>
    </row>
    <row r="406" spans="2:9" ht="25.5">
      <c r="B406" s="62" t="s">
        <v>793</v>
      </c>
      <c r="C406" s="79"/>
      <c r="D406" s="60" t="s">
        <v>474</v>
      </c>
      <c r="E406" s="60" t="s">
        <v>495</v>
      </c>
      <c r="F406" s="136" t="s">
        <v>688</v>
      </c>
      <c r="G406" s="60" t="s">
        <v>794</v>
      </c>
      <c r="H406" s="60"/>
      <c r="I406" s="132">
        <f>I407</f>
        <v>1877.7</v>
      </c>
    </row>
    <row r="407" spans="2:9" ht="12.75">
      <c r="B407" s="62" t="s">
        <v>483</v>
      </c>
      <c r="C407" s="79"/>
      <c r="D407" s="60" t="s">
        <v>474</v>
      </c>
      <c r="E407" s="60" t="s">
        <v>495</v>
      </c>
      <c r="F407" s="136" t="s">
        <v>688</v>
      </c>
      <c r="G407" s="60">
        <v>610</v>
      </c>
      <c r="H407" s="60"/>
      <c r="I407" s="132">
        <f>I408</f>
        <v>1877.7</v>
      </c>
    </row>
    <row r="408" spans="2:9" ht="12.75">
      <c r="B408" s="133" t="s">
        <v>508</v>
      </c>
      <c r="C408" s="79"/>
      <c r="D408" s="60" t="s">
        <v>474</v>
      </c>
      <c r="E408" s="60" t="s">
        <v>495</v>
      </c>
      <c r="F408" s="136" t="s">
        <v>688</v>
      </c>
      <c r="G408" s="60">
        <v>610</v>
      </c>
      <c r="H408" s="60" t="s">
        <v>78</v>
      </c>
      <c r="I408" s="132">
        <v>1877.7</v>
      </c>
    </row>
    <row r="409" spans="2:9" ht="102">
      <c r="B409" s="133" t="s">
        <v>697</v>
      </c>
      <c r="C409" s="79"/>
      <c r="D409" s="60" t="s">
        <v>474</v>
      </c>
      <c r="E409" s="60" t="s">
        <v>495</v>
      </c>
      <c r="F409" s="136" t="s">
        <v>689</v>
      </c>
      <c r="G409" s="60"/>
      <c r="H409" s="60"/>
      <c r="I409" s="132">
        <f>I410</f>
        <v>56743.9</v>
      </c>
    </row>
    <row r="410" spans="2:9" ht="25.5">
      <c r="B410" s="62" t="s">
        <v>793</v>
      </c>
      <c r="C410" s="79"/>
      <c r="D410" s="60" t="s">
        <v>474</v>
      </c>
      <c r="E410" s="60" t="s">
        <v>495</v>
      </c>
      <c r="F410" s="136" t="s">
        <v>689</v>
      </c>
      <c r="G410" s="60" t="s">
        <v>794</v>
      </c>
      <c r="H410" s="60"/>
      <c r="I410" s="132">
        <f>I411</f>
        <v>56743.9</v>
      </c>
    </row>
    <row r="411" spans="2:9" ht="12.75">
      <c r="B411" s="62" t="s">
        <v>483</v>
      </c>
      <c r="C411" s="79"/>
      <c r="D411" s="60" t="s">
        <v>474</v>
      </c>
      <c r="E411" s="60" t="s">
        <v>495</v>
      </c>
      <c r="F411" s="136" t="s">
        <v>689</v>
      </c>
      <c r="G411" s="60">
        <v>610</v>
      </c>
      <c r="H411" s="60"/>
      <c r="I411" s="132">
        <f>I412</f>
        <v>56743.9</v>
      </c>
    </row>
    <row r="412" spans="2:9" ht="12.75">
      <c r="B412" s="133" t="s">
        <v>508</v>
      </c>
      <c r="C412" s="79"/>
      <c r="D412" s="60" t="s">
        <v>474</v>
      </c>
      <c r="E412" s="60" t="s">
        <v>495</v>
      </c>
      <c r="F412" s="136" t="s">
        <v>689</v>
      </c>
      <c r="G412" s="60">
        <v>610</v>
      </c>
      <c r="H412" s="60" t="s">
        <v>78</v>
      </c>
      <c r="I412" s="132">
        <v>56743.9</v>
      </c>
    </row>
    <row r="413" spans="2:9" ht="51">
      <c r="B413" s="130" t="s">
        <v>700</v>
      </c>
      <c r="C413" s="79"/>
      <c r="D413" s="60" t="s">
        <v>474</v>
      </c>
      <c r="E413" s="60" t="s">
        <v>495</v>
      </c>
      <c r="F413" s="136" t="s">
        <v>693</v>
      </c>
      <c r="G413" s="60"/>
      <c r="H413" s="60"/>
      <c r="I413" s="132">
        <f>I414</f>
        <v>10502</v>
      </c>
    </row>
    <row r="414" spans="2:9" ht="25.5">
      <c r="B414" s="62" t="s">
        <v>793</v>
      </c>
      <c r="C414" s="79"/>
      <c r="D414" s="60" t="s">
        <v>474</v>
      </c>
      <c r="E414" s="60" t="s">
        <v>495</v>
      </c>
      <c r="F414" s="136" t="s">
        <v>693</v>
      </c>
      <c r="G414" s="60" t="s">
        <v>794</v>
      </c>
      <c r="H414" s="60"/>
      <c r="I414" s="132">
        <f>I415</f>
        <v>10502</v>
      </c>
    </row>
    <row r="415" spans="2:9" ht="12.75">
      <c r="B415" s="62" t="s">
        <v>483</v>
      </c>
      <c r="C415" s="79"/>
      <c r="D415" s="60" t="s">
        <v>474</v>
      </c>
      <c r="E415" s="60" t="s">
        <v>495</v>
      </c>
      <c r="F415" s="136" t="s">
        <v>693</v>
      </c>
      <c r="G415" s="60">
        <v>610</v>
      </c>
      <c r="H415" s="60"/>
      <c r="I415" s="132">
        <f>I416</f>
        <v>10502</v>
      </c>
    </row>
    <row r="416" spans="2:9" ht="12.75">
      <c r="B416" s="62" t="s">
        <v>530</v>
      </c>
      <c r="C416" s="79"/>
      <c r="D416" s="60" t="s">
        <v>474</v>
      </c>
      <c r="E416" s="60" t="s">
        <v>495</v>
      </c>
      <c r="F416" s="136" t="s">
        <v>693</v>
      </c>
      <c r="G416" s="60">
        <v>610</v>
      </c>
      <c r="H416" s="60">
        <v>2</v>
      </c>
      <c r="I416" s="132">
        <v>10502</v>
      </c>
    </row>
    <row r="417" spans="2:9" ht="51">
      <c r="B417" s="130" t="s">
        <v>701</v>
      </c>
      <c r="C417" s="79"/>
      <c r="D417" s="60" t="s">
        <v>474</v>
      </c>
      <c r="E417" s="60" t="s">
        <v>495</v>
      </c>
      <c r="F417" s="136" t="s">
        <v>694</v>
      </c>
      <c r="G417" s="60"/>
      <c r="H417" s="60"/>
      <c r="I417" s="132">
        <f>I418</f>
        <v>69</v>
      </c>
    </row>
    <row r="418" spans="2:9" ht="25.5">
      <c r="B418" s="62" t="s">
        <v>793</v>
      </c>
      <c r="C418" s="79"/>
      <c r="D418" s="60" t="s">
        <v>474</v>
      </c>
      <c r="E418" s="60" t="s">
        <v>495</v>
      </c>
      <c r="F418" s="136" t="s">
        <v>694</v>
      </c>
      <c r="G418" s="60" t="s">
        <v>794</v>
      </c>
      <c r="H418" s="60"/>
      <c r="I418" s="132">
        <f>I419</f>
        <v>69</v>
      </c>
    </row>
    <row r="419" spans="2:9" ht="12.75">
      <c r="B419" s="62" t="s">
        <v>483</v>
      </c>
      <c r="C419" s="79"/>
      <c r="D419" s="60" t="s">
        <v>474</v>
      </c>
      <c r="E419" s="60" t="s">
        <v>495</v>
      </c>
      <c r="F419" s="136" t="s">
        <v>694</v>
      </c>
      <c r="G419" s="60">
        <v>610</v>
      </c>
      <c r="H419" s="60"/>
      <c r="I419" s="132">
        <f>I420</f>
        <v>69</v>
      </c>
    </row>
    <row r="420" spans="2:9" ht="12.75">
      <c r="B420" s="62" t="s">
        <v>530</v>
      </c>
      <c r="C420" s="79"/>
      <c r="D420" s="60" t="s">
        <v>474</v>
      </c>
      <c r="E420" s="60" t="s">
        <v>495</v>
      </c>
      <c r="F420" s="136" t="s">
        <v>694</v>
      </c>
      <c r="G420" s="60">
        <v>610</v>
      </c>
      <c r="H420" s="60">
        <v>2</v>
      </c>
      <c r="I420" s="132">
        <v>69</v>
      </c>
    </row>
    <row r="421" spans="2:9" ht="114.75">
      <c r="B421" s="130" t="s">
        <v>284</v>
      </c>
      <c r="C421" s="79"/>
      <c r="D421" s="60" t="s">
        <v>474</v>
      </c>
      <c r="E421" s="60" t="s">
        <v>495</v>
      </c>
      <c r="F421" s="136" t="s">
        <v>285</v>
      </c>
      <c r="G421" s="60"/>
      <c r="H421" s="60"/>
      <c r="I421" s="132">
        <f>I422</f>
        <v>344.1</v>
      </c>
    </row>
    <row r="422" spans="2:9" ht="25.5">
      <c r="B422" s="62" t="s">
        <v>793</v>
      </c>
      <c r="C422" s="79"/>
      <c r="D422" s="60" t="s">
        <v>474</v>
      </c>
      <c r="E422" s="60" t="s">
        <v>495</v>
      </c>
      <c r="F422" s="136" t="s">
        <v>285</v>
      </c>
      <c r="G422" s="60" t="s">
        <v>794</v>
      </c>
      <c r="H422" s="60"/>
      <c r="I422" s="132">
        <f>I423</f>
        <v>344.1</v>
      </c>
    </row>
    <row r="423" spans="2:9" ht="12.75">
      <c r="B423" s="62" t="s">
        <v>483</v>
      </c>
      <c r="C423" s="79"/>
      <c r="D423" s="60" t="s">
        <v>474</v>
      </c>
      <c r="E423" s="60" t="s">
        <v>495</v>
      </c>
      <c r="F423" s="136" t="s">
        <v>285</v>
      </c>
      <c r="G423" s="60">
        <v>610</v>
      </c>
      <c r="H423" s="60"/>
      <c r="I423" s="132">
        <f>I424</f>
        <v>344.1</v>
      </c>
    </row>
    <row r="424" spans="2:9" ht="12.75">
      <c r="B424" s="133" t="s">
        <v>508</v>
      </c>
      <c r="C424" s="79"/>
      <c r="D424" s="60" t="s">
        <v>474</v>
      </c>
      <c r="E424" s="60" t="s">
        <v>495</v>
      </c>
      <c r="F424" s="136" t="s">
        <v>285</v>
      </c>
      <c r="G424" s="60">
        <v>610</v>
      </c>
      <c r="H424" s="60" t="s">
        <v>78</v>
      </c>
      <c r="I424" s="132">
        <v>344.1</v>
      </c>
    </row>
    <row r="425" spans="2:9" ht="65.25" customHeight="1">
      <c r="B425" s="254" t="s">
        <v>874</v>
      </c>
      <c r="C425" s="79"/>
      <c r="D425" s="60" t="s">
        <v>474</v>
      </c>
      <c r="E425" s="60" t="s">
        <v>495</v>
      </c>
      <c r="F425" s="136" t="s">
        <v>695</v>
      </c>
      <c r="G425" s="60"/>
      <c r="H425" s="60"/>
      <c r="I425" s="132">
        <f>I426</f>
        <v>11474.7</v>
      </c>
    </row>
    <row r="426" spans="2:9" ht="21" customHeight="1">
      <c r="B426" s="62" t="s">
        <v>793</v>
      </c>
      <c r="C426" s="79"/>
      <c r="D426" s="60" t="s">
        <v>474</v>
      </c>
      <c r="E426" s="60" t="s">
        <v>495</v>
      </c>
      <c r="F426" s="136" t="s">
        <v>695</v>
      </c>
      <c r="G426" s="60" t="s">
        <v>794</v>
      </c>
      <c r="H426" s="60"/>
      <c r="I426" s="132">
        <f>I427</f>
        <v>11474.7</v>
      </c>
    </row>
    <row r="427" spans="2:9" ht="12.75">
      <c r="B427" s="62" t="s">
        <v>483</v>
      </c>
      <c r="C427" s="79"/>
      <c r="D427" s="60" t="s">
        <v>474</v>
      </c>
      <c r="E427" s="60" t="s">
        <v>495</v>
      </c>
      <c r="F427" s="136" t="s">
        <v>695</v>
      </c>
      <c r="G427" s="60">
        <v>610</v>
      </c>
      <c r="H427" s="60"/>
      <c r="I427" s="132">
        <f>I428</f>
        <v>11474.7</v>
      </c>
    </row>
    <row r="428" spans="2:9" ht="12.75">
      <c r="B428" s="62" t="s">
        <v>483</v>
      </c>
      <c r="C428" s="79"/>
      <c r="D428" s="60" t="s">
        <v>474</v>
      </c>
      <c r="E428" s="60" t="s">
        <v>495</v>
      </c>
      <c r="F428" s="136" t="s">
        <v>695</v>
      </c>
      <c r="G428" s="60">
        <v>610</v>
      </c>
      <c r="H428" s="60"/>
      <c r="I428" s="132">
        <f>I429</f>
        <v>11474.7</v>
      </c>
    </row>
    <row r="429" spans="2:9" ht="12.75">
      <c r="B429" s="62" t="s">
        <v>530</v>
      </c>
      <c r="C429" s="79"/>
      <c r="D429" s="60" t="s">
        <v>474</v>
      </c>
      <c r="E429" s="60" t="s">
        <v>495</v>
      </c>
      <c r="F429" s="136" t="s">
        <v>695</v>
      </c>
      <c r="G429" s="60">
        <v>610</v>
      </c>
      <c r="H429" s="60" t="s">
        <v>520</v>
      </c>
      <c r="I429" s="132">
        <v>11474.7</v>
      </c>
    </row>
    <row r="430" spans="2:12" ht="63.75">
      <c r="B430" s="254" t="s">
        <v>875</v>
      </c>
      <c r="C430" s="128"/>
      <c r="D430" s="129" t="s">
        <v>474</v>
      </c>
      <c r="E430" s="129" t="s">
        <v>495</v>
      </c>
      <c r="F430" s="136" t="s">
        <v>690</v>
      </c>
      <c r="G430" s="129"/>
      <c r="H430" s="129"/>
      <c r="I430" s="132">
        <f>I431</f>
        <v>3722.5</v>
      </c>
      <c r="L430" s="63"/>
    </row>
    <row r="431" spans="2:9" ht="25.5">
      <c r="B431" s="81" t="s">
        <v>793</v>
      </c>
      <c r="C431" s="128"/>
      <c r="D431" s="129" t="s">
        <v>474</v>
      </c>
      <c r="E431" s="129" t="s">
        <v>495</v>
      </c>
      <c r="F431" s="136" t="s">
        <v>690</v>
      </c>
      <c r="G431" s="129" t="s">
        <v>794</v>
      </c>
      <c r="H431" s="129"/>
      <c r="I431" s="132">
        <f>I432</f>
        <v>3722.5</v>
      </c>
    </row>
    <row r="432" spans="2:12" ht="12.75">
      <c r="B432" s="81" t="s">
        <v>483</v>
      </c>
      <c r="C432" s="128"/>
      <c r="D432" s="129" t="s">
        <v>474</v>
      </c>
      <c r="E432" s="129" t="s">
        <v>495</v>
      </c>
      <c r="F432" s="136" t="s">
        <v>690</v>
      </c>
      <c r="G432" s="129">
        <v>610</v>
      </c>
      <c r="H432" s="129"/>
      <c r="I432" s="132">
        <f>I433</f>
        <v>3722.5</v>
      </c>
      <c r="L432" s="63"/>
    </row>
    <row r="433" spans="2:9" ht="14.25" customHeight="1">
      <c r="B433" s="81" t="s">
        <v>508</v>
      </c>
      <c r="C433" s="128"/>
      <c r="D433" s="129" t="s">
        <v>474</v>
      </c>
      <c r="E433" s="129" t="s">
        <v>495</v>
      </c>
      <c r="F433" s="136" t="s">
        <v>690</v>
      </c>
      <c r="G433" s="129">
        <v>610</v>
      </c>
      <c r="H433" s="129" t="s">
        <v>78</v>
      </c>
      <c r="I433" s="132">
        <v>3722.5</v>
      </c>
    </row>
    <row r="434" spans="2:9" ht="63.75">
      <c r="B434" s="254" t="s">
        <v>875</v>
      </c>
      <c r="C434" s="128"/>
      <c r="D434" s="129" t="s">
        <v>474</v>
      </c>
      <c r="E434" s="129" t="s">
        <v>495</v>
      </c>
      <c r="F434" s="136" t="s">
        <v>577</v>
      </c>
      <c r="G434" s="129"/>
      <c r="H434" s="129"/>
      <c r="I434" s="132">
        <f>I435</f>
        <v>3722.5</v>
      </c>
    </row>
    <row r="435" spans="2:9" ht="25.5">
      <c r="B435" s="81" t="s">
        <v>793</v>
      </c>
      <c r="C435" s="128"/>
      <c r="D435" s="129" t="s">
        <v>474</v>
      </c>
      <c r="E435" s="129" t="s">
        <v>495</v>
      </c>
      <c r="F435" s="136" t="s">
        <v>577</v>
      </c>
      <c r="G435" s="129" t="s">
        <v>794</v>
      </c>
      <c r="H435" s="129"/>
      <c r="I435" s="132">
        <f>I436</f>
        <v>3722.5</v>
      </c>
    </row>
    <row r="436" spans="2:9" ht="12.75">
      <c r="B436" s="81" t="s">
        <v>483</v>
      </c>
      <c r="C436" s="128"/>
      <c r="D436" s="129" t="s">
        <v>474</v>
      </c>
      <c r="E436" s="129" t="s">
        <v>495</v>
      </c>
      <c r="F436" s="136" t="s">
        <v>577</v>
      </c>
      <c r="G436" s="129">
        <v>610</v>
      </c>
      <c r="H436" s="129"/>
      <c r="I436" s="132">
        <f>I437</f>
        <v>3722.5</v>
      </c>
    </row>
    <row r="437" spans="2:9" ht="12.75">
      <c r="B437" s="81" t="s">
        <v>530</v>
      </c>
      <c r="C437" s="128"/>
      <c r="D437" s="129" t="s">
        <v>474</v>
      </c>
      <c r="E437" s="129" t="s">
        <v>495</v>
      </c>
      <c r="F437" s="136" t="s">
        <v>577</v>
      </c>
      <c r="G437" s="129">
        <v>610</v>
      </c>
      <c r="H437" s="129">
        <v>2</v>
      </c>
      <c r="I437" s="132">
        <v>3722.5</v>
      </c>
    </row>
    <row r="438" spans="2:9" ht="38.25">
      <c r="B438" s="130" t="s">
        <v>100</v>
      </c>
      <c r="C438" s="79"/>
      <c r="D438" s="60" t="s">
        <v>474</v>
      </c>
      <c r="E438" s="129" t="s">
        <v>495</v>
      </c>
      <c r="F438" s="136" t="s">
        <v>99</v>
      </c>
      <c r="G438" s="60"/>
      <c r="H438" s="60"/>
      <c r="I438" s="132">
        <f>I439+I443</f>
        <v>2892.1</v>
      </c>
    </row>
    <row r="439" spans="2:9" ht="51">
      <c r="B439" s="254" t="s">
        <v>658</v>
      </c>
      <c r="C439" s="79"/>
      <c r="D439" s="60" t="s">
        <v>474</v>
      </c>
      <c r="E439" s="129" t="s">
        <v>495</v>
      </c>
      <c r="F439" s="136" t="s">
        <v>705</v>
      </c>
      <c r="G439" s="60"/>
      <c r="H439" s="60"/>
      <c r="I439" s="132">
        <f>I440</f>
        <v>304.1</v>
      </c>
    </row>
    <row r="440" spans="2:9" ht="25.5">
      <c r="B440" s="62" t="s">
        <v>793</v>
      </c>
      <c r="C440" s="79"/>
      <c r="D440" s="60" t="s">
        <v>474</v>
      </c>
      <c r="E440" s="129" t="s">
        <v>495</v>
      </c>
      <c r="F440" s="136" t="s">
        <v>705</v>
      </c>
      <c r="G440" s="60" t="s">
        <v>794</v>
      </c>
      <c r="H440" s="60"/>
      <c r="I440" s="132">
        <f>I441</f>
        <v>304.1</v>
      </c>
    </row>
    <row r="441" spans="2:9" ht="12.75">
      <c r="B441" s="62" t="s">
        <v>483</v>
      </c>
      <c r="C441" s="79"/>
      <c r="D441" s="60" t="s">
        <v>474</v>
      </c>
      <c r="E441" s="129" t="s">
        <v>495</v>
      </c>
      <c r="F441" s="136" t="s">
        <v>705</v>
      </c>
      <c r="G441" s="60">
        <v>610</v>
      </c>
      <c r="H441" s="60"/>
      <c r="I441" s="132">
        <f>I442</f>
        <v>304.1</v>
      </c>
    </row>
    <row r="442" spans="2:9" ht="12.75">
      <c r="B442" s="62" t="s">
        <v>530</v>
      </c>
      <c r="C442" s="79"/>
      <c r="D442" s="60" t="s">
        <v>474</v>
      </c>
      <c r="E442" s="129" t="s">
        <v>495</v>
      </c>
      <c r="F442" s="136" t="s">
        <v>705</v>
      </c>
      <c r="G442" s="60">
        <v>610</v>
      </c>
      <c r="H442" s="60">
        <v>2</v>
      </c>
      <c r="I442" s="132">
        <v>304.1</v>
      </c>
    </row>
    <row r="443" spans="2:9" ht="51">
      <c r="B443" s="254" t="s">
        <v>659</v>
      </c>
      <c r="C443" s="79"/>
      <c r="D443" s="60" t="s">
        <v>474</v>
      </c>
      <c r="E443" s="129" t="s">
        <v>495</v>
      </c>
      <c r="F443" s="136" t="s">
        <v>706</v>
      </c>
      <c r="G443" s="60"/>
      <c r="H443" s="60"/>
      <c r="I443" s="132">
        <f>I444</f>
        <v>2588</v>
      </c>
    </row>
    <row r="444" spans="2:9" ht="25.5">
      <c r="B444" s="62" t="s">
        <v>793</v>
      </c>
      <c r="C444" s="79"/>
      <c r="D444" s="60" t="s">
        <v>474</v>
      </c>
      <c r="E444" s="129" t="s">
        <v>495</v>
      </c>
      <c r="F444" s="136" t="s">
        <v>706</v>
      </c>
      <c r="G444" s="60" t="s">
        <v>794</v>
      </c>
      <c r="H444" s="60"/>
      <c r="I444" s="132">
        <f>I445</f>
        <v>2588</v>
      </c>
    </row>
    <row r="445" spans="2:9" ht="12.75">
      <c r="B445" s="62" t="s">
        <v>483</v>
      </c>
      <c r="C445" s="79"/>
      <c r="D445" s="60" t="s">
        <v>474</v>
      </c>
      <c r="E445" s="129" t="s">
        <v>495</v>
      </c>
      <c r="F445" s="136" t="s">
        <v>706</v>
      </c>
      <c r="G445" s="60">
        <v>610</v>
      </c>
      <c r="H445" s="60"/>
      <c r="I445" s="132">
        <f>I446</f>
        <v>2588</v>
      </c>
    </row>
    <row r="446" spans="2:9" ht="12.75">
      <c r="B446" s="62" t="s">
        <v>530</v>
      </c>
      <c r="C446" s="79"/>
      <c r="D446" s="60" t="s">
        <v>474</v>
      </c>
      <c r="E446" s="129" t="s">
        <v>495</v>
      </c>
      <c r="F446" s="136" t="s">
        <v>706</v>
      </c>
      <c r="G446" s="60">
        <v>610</v>
      </c>
      <c r="H446" s="60">
        <v>2</v>
      </c>
      <c r="I446" s="132">
        <v>2588</v>
      </c>
    </row>
    <row r="447" spans="2:9" ht="12.75">
      <c r="B447" s="62" t="s">
        <v>121</v>
      </c>
      <c r="C447" s="79"/>
      <c r="D447" s="60" t="s">
        <v>474</v>
      </c>
      <c r="E447" s="60" t="s">
        <v>496</v>
      </c>
      <c r="F447" s="60"/>
      <c r="G447" s="60"/>
      <c r="H447" s="60"/>
      <c r="I447" s="132">
        <f>I448+I463+I468+I493+I549</f>
        <v>1554.8</v>
      </c>
    </row>
    <row r="448" spans="2:9" ht="25.5">
      <c r="B448" s="81" t="s">
        <v>256</v>
      </c>
      <c r="C448" s="131"/>
      <c r="D448" s="60" t="s">
        <v>474</v>
      </c>
      <c r="E448" s="60" t="s">
        <v>496</v>
      </c>
      <c r="F448" s="124" t="s">
        <v>312</v>
      </c>
      <c r="G448" s="78"/>
      <c r="H448" s="78"/>
      <c r="I448" s="132">
        <f>I449+I458</f>
        <v>8</v>
      </c>
    </row>
    <row r="449" spans="2:9" ht="38.25">
      <c r="B449" s="81" t="s">
        <v>313</v>
      </c>
      <c r="C449" s="131"/>
      <c r="D449" s="60" t="s">
        <v>474</v>
      </c>
      <c r="E449" s="60" t="s">
        <v>496</v>
      </c>
      <c r="F449" s="124" t="s">
        <v>311</v>
      </c>
      <c r="G449" s="78"/>
      <c r="H449" s="78"/>
      <c r="I449" s="132">
        <f>I450+I454</f>
        <v>7</v>
      </c>
    </row>
    <row r="450" spans="2:9" ht="63.75">
      <c r="B450" s="261" t="s">
        <v>835</v>
      </c>
      <c r="C450" s="131"/>
      <c r="D450" s="60" t="s">
        <v>474</v>
      </c>
      <c r="E450" s="60" t="s">
        <v>496</v>
      </c>
      <c r="F450" s="124" t="s">
        <v>310</v>
      </c>
      <c r="G450" s="78"/>
      <c r="H450" s="78"/>
      <c r="I450" s="132">
        <f>I451</f>
        <v>0.5</v>
      </c>
    </row>
    <row r="451" spans="2:9" ht="12.75">
      <c r="B451" s="66" t="s">
        <v>753</v>
      </c>
      <c r="C451" s="131"/>
      <c r="D451" s="60" t="s">
        <v>474</v>
      </c>
      <c r="E451" s="60" t="s">
        <v>496</v>
      </c>
      <c r="F451" s="124" t="s">
        <v>310</v>
      </c>
      <c r="G451" s="78">
        <v>200</v>
      </c>
      <c r="H451" s="78"/>
      <c r="I451" s="132">
        <f>I452</f>
        <v>0.5</v>
      </c>
    </row>
    <row r="452" spans="2:9" ht="12.75">
      <c r="B452" s="66" t="s">
        <v>537</v>
      </c>
      <c r="C452" s="131"/>
      <c r="D452" s="60" t="s">
        <v>474</v>
      </c>
      <c r="E452" s="60" t="s">
        <v>496</v>
      </c>
      <c r="F452" s="124" t="s">
        <v>310</v>
      </c>
      <c r="G452" s="78">
        <v>240</v>
      </c>
      <c r="H452" s="78"/>
      <c r="I452" s="132">
        <f>I453</f>
        <v>0.5</v>
      </c>
    </row>
    <row r="453" spans="2:9" ht="12.75">
      <c r="B453" s="62" t="s">
        <v>530</v>
      </c>
      <c r="C453" s="131"/>
      <c r="D453" s="60" t="s">
        <v>474</v>
      </c>
      <c r="E453" s="60" t="s">
        <v>496</v>
      </c>
      <c r="F453" s="124" t="s">
        <v>310</v>
      </c>
      <c r="G453" s="78">
        <v>240</v>
      </c>
      <c r="H453" s="78">
        <v>2</v>
      </c>
      <c r="I453" s="132">
        <v>0.5</v>
      </c>
    </row>
    <row r="454" spans="2:9" ht="63.75">
      <c r="B454" s="261" t="s">
        <v>836</v>
      </c>
      <c r="C454" s="131"/>
      <c r="D454" s="60" t="s">
        <v>474</v>
      </c>
      <c r="E454" s="60" t="s">
        <v>496</v>
      </c>
      <c r="F454" s="124" t="s">
        <v>881</v>
      </c>
      <c r="G454" s="78"/>
      <c r="H454" s="78"/>
      <c r="I454" s="132">
        <f>I455</f>
        <v>6.5</v>
      </c>
    </row>
    <row r="455" spans="2:9" ht="12.75">
      <c r="B455" s="66" t="s">
        <v>753</v>
      </c>
      <c r="C455" s="131"/>
      <c r="D455" s="60" t="s">
        <v>474</v>
      </c>
      <c r="E455" s="60" t="s">
        <v>496</v>
      </c>
      <c r="F455" s="124" t="s">
        <v>881</v>
      </c>
      <c r="G455" s="78">
        <v>200</v>
      </c>
      <c r="H455" s="78"/>
      <c r="I455" s="132">
        <f>I456</f>
        <v>6.5</v>
      </c>
    </row>
    <row r="456" spans="2:9" ht="12.75">
      <c r="B456" s="66" t="s">
        <v>537</v>
      </c>
      <c r="C456" s="131"/>
      <c r="D456" s="60" t="s">
        <v>474</v>
      </c>
      <c r="E456" s="60" t="s">
        <v>496</v>
      </c>
      <c r="F456" s="124" t="s">
        <v>881</v>
      </c>
      <c r="G456" s="78">
        <v>240</v>
      </c>
      <c r="H456" s="78"/>
      <c r="I456" s="132">
        <f>I457</f>
        <v>6.5</v>
      </c>
    </row>
    <row r="457" spans="2:9" ht="12.75">
      <c r="B457" s="62" t="s">
        <v>530</v>
      </c>
      <c r="C457" s="131"/>
      <c r="D457" s="60" t="s">
        <v>474</v>
      </c>
      <c r="E457" s="60" t="s">
        <v>496</v>
      </c>
      <c r="F457" s="124" t="s">
        <v>881</v>
      </c>
      <c r="G457" s="78">
        <v>240</v>
      </c>
      <c r="H457" s="78">
        <v>2</v>
      </c>
      <c r="I457" s="132">
        <v>6.5</v>
      </c>
    </row>
    <row r="458" spans="2:9" ht="38.25">
      <c r="B458" s="81" t="s">
        <v>209</v>
      </c>
      <c r="C458" s="131"/>
      <c r="D458" s="60" t="s">
        <v>474</v>
      </c>
      <c r="E458" s="60" t="s">
        <v>496</v>
      </c>
      <c r="F458" s="124" t="s">
        <v>208</v>
      </c>
      <c r="G458" s="78"/>
      <c r="H458" s="78"/>
      <c r="I458" s="132">
        <f>I459</f>
        <v>1</v>
      </c>
    </row>
    <row r="459" spans="2:9" ht="38.25">
      <c r="B459" s="261" t="s">
        <v>837</v>
      </c>
      <c r="C459" s="134"/>
      <c r="D459" s="129" t="s">
        <v>474</v>
      </c>
      <c r="E459" s="129" t="s">
        <v>496</v>
      </c>
      <c r="F459" s="124" t="s">
        <v>206</v>
      </c>
      <c r="G459" s="78"/>
      <c r="H459" s="78"/>
      <c r="I459" s="132">
        <f>I460</f>
        <v>1</v>
      </c>
    </row>
    <row r="460" spans="2:9" ht="12.75">
      <c r="B460" s="66" t="s">
        <v>753</v>
      </c>
      <c r="C460" s="131"/>
      <c r="D460" s="60" t="s">
        <v>474</v>
      </c>
      <c r="E460" s="60" t="s">
        <v>496</v>
      </c>
      <c r="F460" s="124" t="s">
        <v>206</v>
      </c>
      <c r="G460" s="78">
        <v>200</v>
      </c>
      <c r="H460" s="78"/>
      <c r="I460" s="132">
        <f>I461</f>
        <v>1</v>
      </c>
    </row>
    <row r="461" spans="2:9" ht="12.75">
      <c r="B461" s="66" t="s">
        <v>537</v>
      </c>
      <c r="C461" s="131"/>
      <c r="D461" s="60" t="s">
        <v>474</v>
      </c>
      <c r="E461" s="60" t="s">
        <v>496</v>
      </c>
      <c r="F461" s="124" t="s">
        <v>206</v>
      </c>
      <c r="G461" s="78">
        <v>240</v>
      </c>
      <c r="H461" s="78"/>
      <c r="I461" s="132">
        <f>I462</f>
        <v>1</v>
      </c>
    </row>
    <row r="462" spans="2:9" ht="12.75">
      <c r="B462" s="62" t="s">
        <v>530</v>
      </c>
      <c r="C462" s="131"/>
      <c r="D462" s="60" t="s">
        <v>474</v>
      </c>
      <c r="E462" s="60" t="s">
        <v>496</v>
      </c>
      <c r="F462" s="124" t="s">
        <v>206</v>
      </c>
      <c r="G462" s="78">
        <v>240</v>
      </c>
      <c r="H462" s="78">
        <v>2</v>
      </c>
      <c r="I462" s="132">
        <v>1</v>
      </c>
    </row>
    <row r="463" spans="2:9" ht="25.5">
      <c r="B463" s="62" t="s">
        <v>309</v>
      </c>
      <c r="C463" s="131"/>
      <c r="D463" s="60" t="s">
        <v>474</v>
      </c>
      <c r="E463" s="60" t="s">
        <v>496</v>
      </c>
      <c r="F463" s="124" t="s">
        <v>308</v>
      </c>
      <c r="G463" s="78"/>
      <c r="H463" s="78"/>
      <c r="I463" s="132">
        <f>I464</f>
        <v>60</v>
      </c>
    </row>
    <row r="464" spans="2:9" ht="51">
      <c r="B464" s="254" t="s">
        <v>854</v>
      </c>
      <c r="C464" s="131"/>
      <c r="D464" s="60" t="s">
        <v>474</v>
      </c>
      <c r="E464" s="60" t="s">
        <v>496</v>
      </c>
      <c r="F464" s="124" t="s">
        <v>189</v>
      </c>
      <c r="G464" s="78"/>
      <c r="H464" s="78"/>
      <c r="I464" s="132">
        <f>I465</f>
        <v>60</v>
      </c>
    </row>
    <row r="465" spans="2:9" ht="25.5">
      <c r="B465" s="62" t="s">
        <v>793</v>
      </c>
      <c r="C465" s="131"/>
      <c r="D465" s="60" t="s">
        <v>474</v>
      </c>
      <c r="E465" s="60" t="s">
        <v>496</v>
      </c>
      <c r="F465" s="124" t="s">
        <v>189</v>
      </c>
      <c r="G465" s="60" t="s">
        <v>794</v>
      </c>
      <c r="H465" s="60"/>
      <c r="I465" s="132">
        <f>I466</f>
        <v>60</v>
      </c>
    </row>
    <row r="466" spans="2:9" ht="12.75">
      <c r="B466" s="62" t="s">
        <v>483</v>
      </c>
      <c r="C466" s="131"/>
      <c r="D466" s="60" t="s">
        <v>474</v>
      </c>
      <c r="E466" s="60" t="s">
        <v>496</v>
      </c>
      <c r="F466" s="124" t="s">
        <v>189</v>
      </c>
      <c r="G466" s="60">
        <v>610</v>
      </c>
      <c r="H466" s="60"/>
      <c r="I466" s="132">
        <f>I467</f>
        <v>60</v>
      </c>
    </row>
    <row r="467" spans="2:9" ht="12.75">
      <c r="B467" s="62" t="s">
        <v>530</v>
      </c>
      <c r="C467" s="131"/>
      <c r="D467" s="60" t="s">
        <v>474</v>
      </c>
      <c r="E467" s="60" t="s">
        <v>496</v>
      </c>
      <c r="F467" s="124" t="s">
        <v>189</v>
      </c>
      <c r="G467" s="60">
        <v>610</v>
      </c>
      <c r="H467" s="60">
        <v>2</v>
      </c>
      <c r="I467" s="132">
        <v>60</v>
      </c>
    </row>
    <row r="468" spans="2:9" ht="25.5">
      <c r="B468" s="81" t="s">
        <v>335</v>
      </c>
      <c r="C468" s="79"/>
      <c r="D468" s="60" t="s">
        <v>474</v>
      </c>
      <c r="E468" s="60" t="s">
        <v>496</v>
      </c>
      <c r="F468" s="124" t="s">
        <v>334</v>
      </c>
      <c r="G468" s="60"/>
      <c r="H468" s="60"/>
      <c r="I468" s="132">
        <f>I469+I473+I477+I481+I485+I489</f>
        <v>1326.8</v>
      </c>
    </row>
    <row r="469" spans="2:9" ht="38.25">
      <c r="B469" s="81" t="s">
        <v>109</v>
      </c>
      <c r="C469" s="79"/>
      <c r="D469" s="60" t="s">
        <v>474</v>
      </c>
      <c r="E469" s="60" t="s">
        <v>496</v>
      </c>
      <c r="F469" s="124" t="s">
        <v>105</v>
      </c>
      <c r="G469" s="60"/>
      <c r="H469" s="60"/>
      <c r="I469" s="132">
        <f>I470</f>
        <v>350.4</v>
      </c>
    </row>
    <row r="470" spans="2:9" ht="25.5">
      <c r="B470" s="62" t="s">
        <v>793</v>
      </c>
      <c r="C470" s="79"/>
      <c r="D470" s="60" t="s">
        <v>474</v>
      </c>
      <c r="E470" s="60" t="s">
        <v>496</v>
      </c>
      <c r="F470" s="124" t="s">
        <v>105</v>
      </c>
      <c r="G470" s="60" t="s">
        <v>794</v>
      </c>
      <c r="H470" s="60"/>
      <c r="I470" s="132">
        <f>I471</f>
        <v>350.4</v>
      </c>
    </row>
    <row r="471" spans="2:9" ht="12.75">
      <c r="B471" s="62" t="s">
        <v>483</v>
      </c>
      <c r="C471" s="79"/>
      <c r="D471" s="60" t="s">
        <v>474</v>
      </c>
      <c r="E471" s="60" t="s">
        <v>496</v>
      </c>
      <c r="F471" s="124" t="s">
        <v>105</v>
      </c>
      <c r="G471" s="60">
        <v>610</v>
      </c>
      <c r="H471" s="60"/>
      <c r="I471" s="132">
        <f>I472</f>
        <v>350.4</v>
      </c>
    </row>
    <row r="472" spans="2:9" ht="12.75">
      <c r="B472" s="62" t="s">
        <v>530</v>
      </c>
      <c r="C472" s="79"/>
      <c r="D472" s="60" t="s">
        <v>474</v>
      </c>
      <c r="E472" s="60" t="s">
        <v>496</v>
      </c>
      <c r="F472" s="124" t="s">
        <v>105</v>
      </c>
      <c r="G472" s="60">
        <v>610</v>
      </c>
      <c r="H472" s="60">
        <v>2</v>
      </c>
      <c r="I472" s="132">
        <v>350.4</v>
      </c>
    </row>
    <row r="473" spans="2:9" ht="38.25">
      <c r="B473" s="81" t="s">
        <v>110</v>
      </c>
      <c r="C473" s="79"/>
      <c r="D473" s="60" t="s">
        <v>474</v>
      </c>
      <c r="E473" s="60" t="s">
        <v>496</v>
      </c>
      <c r="F473" s="124" t="s">
        <v>106</v>
      </c>
      <c r="G473" s="60"/>
      <c r="H473" s="60"/>
      <c r="I473" s="132">
        <f>I474</f>
        <v>793.8</v>
      </c>
    </row>
    <row r="474" spans="2:9" ht="25.5">
      <c r="B474" s="62" t="s">
        <v>793</v>
      </c>
      <c r="C474" s="79"/>
      <c r="D474" s="60" t="s">
        <v>474</v>
      </c>
      <c r="E474" s="60" t="s">
        <v>496</v>
      </c>
      <c r="F474" s="124" t="s">
        <v>106</v>
      </c>
      <c r="G474" s="60" t="s">
        <v>794</v>
      </c>
      <c r="H474" s="60"/>
      <c r="I474" s="132">
        <f>I475</f>
        <v>793.8</v>
      </c>
    </row>
    <row r="475" spans="2:9" ht="12.75">
      <c r="B475" s="62" t="s">
        <v>483</v>
      </c>
      <c r="C475" s="79"/>
      <c r="D475" s="60" t="s">
        <v>474</v>
      </c>
      <c r="E475" s="60" t="s">
        <v>496</v>
      </c>
      <c r="F475" s="124" t="s">
        <v>106</v>
      </c>
      <c r="G475" s="60">
        <v>610</v>
      </c>
      <c r="H475" s="60"/>
      <c r="I475" s="132">
        <f>I476</f>
        <v>793.8</v>
      </c>
    </row>
    <row r="476" spans="2:9" ht="12.75">
      <c r="B476" s="62" t="s">
        <v>530</v>
      </c>
      <c r="C476" s="79"/>
      <c r="D476" s="60" t="s">
        <v>474</v>
      </c>
      <c r="E476" s="60" t="s">
        <v>496</v>
      </c>
      <c r="F476" s="124" t="s">
        <v>106</v>
      </c>
      <c r="G476" s="60">
        <v>610</v>
      </c>
      <c r="H476" s="60">
        <v>2</v>
      </c>
      <c r="I476" s="132">
        <v>793.8</v>
      </c>
    </row>
    <row r="477" spans="2:9" ht="51">
      <c r="B477" s="130" t="s">
        <v>540</v>
      </c>
      <c r="C477" s="200"/>
      <c r="D477" s="129" t="s">
        <v>474</v>
      </c>
      <c r="E477" s="129" t="s">
        <v>496</v>
      </c>
      <c r="F477" s="124" t="s">
        <v>539</v>
      </c>
      <c r="G477" s="177"/>
      <c r="H477" s="177"/>
      <c r="I477" s="132">
        <f>I478</f>
        <v>66.7</v>
      </c>
    </row>
    <row r="478" spans="2:9" ht="12.75">
      <c r="B478" s="130" t="s">
        <v>185</v>
      </c>
      <c r="C478" s="200"/>
      <c r="D478" s="129" t="s">
        <v>474</v>
      </c>
      <c r="E478" s="129" t="s">
        <v>496</v>
      </c>
      <c r="F478" s="124" t="s">
        <v>539</v>
      </c>
      <c r="G478" s="177">
        <v>300</v>
      </c>
      <c r="H478" s="177"/>
      <c r="I478" s="132">
        <f>I479</f>
        <v>66.7</v>
      </c>
    </row>
    <row r="479" spans="2:9" ht="12.75">
      <c r="B479" s="130" t="s">
        <v>653</v>
      </c>
      <c r="C479" s="200"/>
      <c r="D479" s="129" t="s">
        <v>474</v>
      </c>
      <c r="E479" s="129" t="s">
        <v>496</v>
      </c>
      <c r="F479" s="124" t="s">
        <v>539</v>
      </c>
      <c r="G479" s="177">
        <v>320</v>
      </c>
      <c r="H479" s="177"/>
      <c r="I479" s="132">
        <f>I480</f>
        <v>66.7</v>
      </c>
    </row>
    <row r="480" spans="2:9" ht="12.75">
      <c r="B480" s="81" t="s">
        <v>508</v>
      </c>
      <c r="C480" s="134"/>
      <c r="D480" s="129" t="s">
        <v>474</v>
      </c>
      <c r="E480" s="129" t="s">
        <v>496</v>
      </c>
      <c r="F480" s="124" t="s">
        <v>539</v>
      </c>
      <c r="G480" s="177">
        <v>320</v>
      </c>
      <c r="H480" s="177">
        <v>3</v>
      </c>
      <c r="I480" s="132">
        <v>66.7</v>
      </c>
    </row>
    <row r="481" spans="2:9" ht="51">
      <c r="B481" s="130" t="s">
        <v>841</v>
      </c>
      <c r="C481" s="128"/>
      <c r="D481" s="129" t="s">
        <v>474</v>
      </c>
      <c r="E481" s="129" t="s">
        <v>496</v>
      </c>
      <c r="F481" s="124" t="s">
        <v>541</v>
      </c>
      <c r="G481" s="129"/>
      <c r="H481" s="129"/>
      <c r="I481" s="132">
        <f>I482</f>
        <v>90.2</v>
      </c>
    </row>
    <row r="482" spans="2:9" ht="19.5" customHeight="1">
      <c r="B482" s="130" t="s">
        <v>185</v>
      </c>
      <c r="C482" s="128"/>
      <c r="D482" s="129" t="s">
        <v>474</v>
      </c>
      <c r="E482" s="129" t="s">
        <v>496</v>
      </c>
      <c r="F482" s="124" t="s">
        <v>541</v>
      </c>
      <c r="G482" s="177">
        <v>300</v>
      </c>
      <c r="H482" s="129"/>
      <c r="I482" s="132">
        <f>I483</f>
        <v>90.2</v>
      </c>
    </row>
    <row r="483" spans="2:9" ht="12.75">
      <c r="B483" s="130" t="s">
        <v>653</v>
      </c>
      <c r="C483" s="128"/>
      <c r="D483" s="129" t="s">
        <v>474</v>
      </c>
      <c r="E483" s="129" t="s">
        <v>496</v>
      </c>
      <c r="F483" s="124" t="s">
        <v>541</v>
      </c>
      <c r="G483" s="177">
        <v>320</v>
      </c>
      <c r="H483" s="129"/>
      <c r="I483" s="132">
        <f>I484</f>
        <v>90.2</v>
      </c>
    </row>
    <row r="484" spans="2:9" ht="12.75">
      <c r="B484" s="81" t="s">
        <v>530</v>
      </c>
      <c r="C484" s="128"/>
      <c r="D484" s="129" t="s">
        <v>474</v>
      </c>
      <c r="E484" s="129" t="s">
        <v>496</v>
      </c>
      <c r="F484" s="124" t="s">
        <v>541</v>
      </c>
      <c r="G484" s="177">
        <v>320</v>
      </c>
      <c r="H484" s="129">
        <v>2</v>
      </c>
      <c r="I484" s="132">
        <v>90.2</v>
      </c>
    </row>
    <row r="485" spans="2:9" ht="38.25">
      <c r="B485" s="81" t="s">
        <v>332</v>
      </c>
      <c r="C485" s="128"/>
      <c r="D485" s="129" t="s">
        <v>474</v>
      </c>
      <c r="E485" s="129" t="s">
        <v>496</v>
      </c>
      <c r="F485" s="124" t="s">
        <v>107</v>
      </c>
      <c r="G485" s="129"/>
      <c r="H485" s="129"/>
      <c r="I485" s="132">
        <f>I486</f>
        <v>1</v>
      </c>
    </row>
    <row r="486" spans="2:9" ht="25.5">
      <c r="B486" s="62" t="s">
        <v>793</v>
      </c>
      <c r="C486" s="79"/>
      <c r="D486" s="60" t="s">
        <v>474</v>
      </c>
      <c r="E486" s="60" t="s">
        <v>496</v>
      </c>
      <c r="F486" s="124" t="s">
        <v>107</v>
      </c>
      <c r="G486" s="60" t="s">
        <v>794</v>
      </c>
      <c r="H486" s="60"/>
      <c r="I486" s="132">
        <f>I487</f>
        <v>1</v>
      </c>
    </row>
    <row r="487" spans="2:9" ht="12.75">
      <c r="B487" s="62" t="s">
        <v>483</v>
      </c>
      <c r="C487" s="79"/>
      <c r="D487" s="60" t="s">
        <v>474</v>
      </c>
      <c r="E487" s="60" t="s">
        <v>496</v>
      </c>
      <c r="F487" s="124" t="s">
        <v>107</v>
      </c>
      <c r="G487" s="60">
        <v>610</v>
      </c>
      <c r="H487" s="60"/>
      <c r="I487" s="132">
        <f>I488</f>
        <v>1</v>
      </c>
    </row>
    <row r="488" spans="2:9" ht="12.75">
      <c r="B488" s="62" t="s">
        <v>530</v>
      </c>
      <c r="C488" s="79"/>
      <c r="D488" s="60" t="s">
        <v>474</v>
      </c>
      <c r="E488" s="60" t="s">
        <v>496</v>
      </c>
      <c r="F488" s="124" t="s">
        <v>107</v>
      </c>
      <c r="G488" s="60">
        <v>610</v>
      </c>
      <c r="H488" s="60">
        <v>2</v>
      </c>
      <c r="I488" s="132">
        <v>1</v>
      </c>
    </row>
    <row r="489" spans="2:9" ht="25.5">
      <c r="B489" s="81" t="s">
        <v>333</v>
      </c>
      <c r="C489" s="79"/>
      <c r="D489" s="60" t="s">
        <v>474</v>
      </c>
      <c r="E489" s="60" t="s">
        <v>496</v>
      </c>
      <c r="F489" s="124" t="s">
        <v>108</v>
      </c>
      <c r="G489" s="60"/>
      <c r="H489" s="60"/>
      <c r="I489" s="132">
        <f>I490</f>
        <v>24.7</v>
      </c>
    </row>
    <row r="490" spans="2:9" ht="25.5">
      <c r="B490" s="62" t="s">
        <v>793</v>
      </c>
      <c r="C490" s="79"/>
      <c r="D490" s="60" t="s">
        <v>474</v>
      </c>
      <c r="E490" s="60" t="s">
        <v>496</v>
      </c>
      <c r="F490" s="124" t="s">
        <v>108</v>
      </c>
      <c r="G490" s="60" t="s">
        <v>794</v>
      </c>
      <c r="H490" s="60"/>
      <c r="I490" s="132">
        <f>I491</f>
        <v>24.7</v>
      </c>
    </row>
    <row r="491" spans="2:9" ht="12.75">
      <c r="B491" s="62" t="s">
        <v>483</v>
      </c>
      <c r="C491" s="79"/>
      <c r="D491" s="60" t="s">
        <v>474</v>
      </c>
      <c r="E491" s="60" t="s">
        <v>496</v>
      </c>
      <c r="F491" s="124" t="s">
        <v>108</v>
      </c>
      <c r="G491" s="60">
        <v>610</v>
      </c>
      <c r="H491" s="60"/>
      <c r="I491" s="132">
        <f>I492</f>
        <v>24.7</v>
      </c>
    </row>
    <row r="492" spans="2:9" ht="12.75">
      <c r="B492" s="62" t="s">
        <v>530</v>
      </c>
      <c r="C492" s="79"/>
      <c r="D492" s="60" t="s">
        <v>474</v>
      </c>
      <c r="E492" s="60" t="s">
        <v>496</v>
      </c>
      <c r="F492" s="124" t="s">
        <v>108</v>
      </c>
      <c r="G492" s="60">
        <v>610</v>
      </c>
      <c r="H492" s="60">
        <v>2</v>
      </c>
      <c r="I492" s="132">
        <v>24.7</v>
      </c>
    </row>
    <row r="493" spans="2:9" ht="25.5">
      <c r="B493" s="130" t="s">
        <v>554</v>
      </c>
      <c r="C493" s="128"/>
      <c r="D493" s="60" t="s">
        <v>474</v>
      </c>
      <c r="E493" s="60" t="s">
        <v>496</v>
      </c>
      <c r="F493" s="124" t="s">
        <v>553</v>
      </c>
      <c r="G493" s="60"/>
      <c r="H493" s="60"/>
      <c r="I493" s="132">
        <f>I494+I515+I528</f>
        <v>151</v>
      </c>
    </row>
    <row r="494" spans="2:9" ht="25.5">
      <c r="B494" s="130" t="s">
        <v>556</v>
      </c>
      <c r="C494" s="128"/>
      <c r="D494" s="60" t="s">
        <v>474</v>
      </c>
      <c r="E494" s="60" t="s">
        <v>496</v>
      </c>
      <c r="F494" s="124" t="s">
        <v>555</v>
      </c>
      <c r="G494" s="60"/>
      <c r="H494" s="60"/>
      <c r="I494" s="132">
        <f>I495+I499+I503+I507+I511</f>
        <v>63</v>
      </c>
    </row>
    <row r="495" spans="2:9" ht="51">
      <c r="B495" s="254" t="s">
        <v>354</v>
      </c>
      <c r="C495" s="128"/>
      <c r="D495" s="60" t="s">
        <v>474</v>
      </c>
      <c r="E495" s="60" t="s">
        <v>496</v>
      </c>
      <c r="F495" s="124" t="s">
        <v>336</v>
      </c>
      <c r="G495" s="129"/>
      <c r="H495" s="129"/>
      <c r="I495" s="132">
        <f>I496</f>
        <v>18</v>
      </c>
    </row>
    <row r="496" spans="2:9" ht="12.75">
      <c r="B496" s="66" t="s">
        <v>753</v>
      </c>
      <c r="C496" s="125"/>
      <c r="D496" s="60" t="s">
        <v>474</v>
      </c>
      <c r="E496" s="60" t="s">
        <v>496</v>
      </c>
      <c r="F496" s="124" t="s">
        <v>336</v>
      </c>
      <c r="G496" s="60" t="s">
        <v>536</v>
      </c>
      <c r="H496" s="60"/>
      <c r="I496" s="132">
        <f>I497</f>
        <v>18</v>
      </c>
    </row>
    <row r="497" spans="2:9" ht="12.75">
      <c r="B497" s="66" t="s">
        <v>537</v>
      </c>
      <c r="C497" s="125"/>
      <c r="D497" s="60" t="s">
        <v>474</v>
      </c>
      <c r="E497" s="60" t="s">
        <v>496</v>
      </c>
      <c r="F497" s="124" t="s">
        <v>336</v>
      </c>
      <c r="G497" s="60" t="s">
        <v>538</v>
      </c>
      <c r="H497" s="60"/>
      <c r="I497" s="132">
        <f>I498</f>
        <v>18</v>
      </c>
    </row>
    <row r="498" spans="2:9" ht="12.75">
      <c r="B498" s="62" t="s">
        <v>530</v>
      </c>
      <c r="C498" s="79"/>
      <c r="D498" s="60" t="s">
        <v>474</v>
      </c>
      <c r="E498" s="60" t="s">
        <v>496</v>
      </c>
      <c r="F498" s="124" t="s">
        <v>336</v>
      </c>
      <c r="G498" s="60" t="s">
        <v>538</v>
      </c>
      <c r="H498" s="60">
        <v>2</v>
      </c>
      <c r="I498" s="132">
        <v>18</v>
      </c>
    </row>
    <row r="499" spans="2:9" ht="51">
      <c r="B499" s="254" t="s">
        <v>862</v>
      </c>
      <c r="C499" s="128"/>
      <c r="D499" s="60" t="s">
        <v>474</v>
      </c>
      <c r="E499" s="60" t="s">
        <v>496</v>
      </c>
      <c r="F499" s="124" t="s">
        <v>338</v>
      </c>
      <c r="G499" s="129"/>
      <c r="H499" s="129"/>
      <c r="I499" s="132">
        <f>I500</f>
        <v>2</v>
      </c>
    </row>
    <row r="500" spans="2:9" ht="12.75">
      <c r="B500" s="66" t="s">
        <v>753</v>
      </c>
      <c r="C500" s="128"/>
      <c r="D500" s="60" t="s">
        <v>474</v>
      </c>
      <c r="E500" s="60" t="s">
        <v>496</v>
      </c>
      <c r="F500" s="124" t="s">
        <v>338</v>
      </c>
      <c r="G500" s="60" t="s">
        <v>536</v>
      </c>
      <c r="H500" s="60"/>
      <c r="I500" s="132">
        <f>I501</f>
        <v>2</v>
      </c>
    </row>
    <row r="501" spans="2:9" ht="12.75">
      <c r="B501" s="66" t="s">
        <v>537</v>
      </c>
      <c r="C501" s="128"/>
      <c r="D501" s="60" t="s">
        <v>474</v>
      </c>
      <c r="E501" s="60" t="s">
        <v>496</v>
      </c>
      <c r="F501" s="124" t="s">
        <v>338</v>
      </c>
      <c r="G501" s="60" t="s">
        <v>538</v>
      </c>
      <c r="H501" s="60"/>
      <c r="I501" s="132">
        <f>I502</f>
        <v>2</v>
      </c>
    </row>
    <row r="502" spans="2:9" ht="12.75">
      <c r="B502" s="62" t="s">
        <v>530</v>
      </c>
      <c r="C502" s="128"/>
      <c r="D502" s="60" t="s">
        <v>474</v>
      </c>
      <c r="E502" s="60" t="s">
        <v>496</v>
      </c>
      <c r="F502" s="124" t="s">
        <v>338</v>
      </c>
      <c r="G502" s="60" t="s">
        <v>538</v>
      </c>
      <c r="H502" s="60">
        <v>2</v>
      </c>
      <c r="I502" s="132">
        <v>2</v>
      </c>
    </row>
    <row r="503" spans="2:9" ht="51">
      <c r="B503" s="81" t="s">
        <v>357</v>
      </c>
      <c r="C503" s="128"/>
      <c r="D503" s="60" t="s">
        <v>474</v>
      </c>
      <c r="E503" s="60" t="s">
        <v>496</v>
      </c>
      <c r="F503" s="124" t="s">
        <v>339</v>
      </c>
      <c r="G503" s="129"/>
      <c r="H503" s="129"/>
      <c r="I503" s="132">
        <f>I504</f>
        <v>29</v>
      </c>
    </row>
    <row r="504" spans="2:9" ht="12.75">
      <c r="B504" s="66" t="s">
        <v>753</v>
      </c>
      <c r="C504" s="128"/>
      <c r="D504" s="60" t="s">
        <v>474</v>
      </c>
      <c r="E504" s="60" t="s">
        <v>496</v>
      </c>
      <c r="F504" s="124" t="s">
        <v>339</v>
      </c>
      <c r="G504" s="60" t="s">
        <v>536</v>
      </c>
      <c r="H504" s="60"/>
      <c r="I504" s="132">
        <f>I505</f>
        <v>29</v>
      </c>
    </row>
    <row r="505" spans="2:9" ht="12.75">
      <c r="B505" s="66" t="s">
        <v>537</v>
      </c>
      <c r="C505" s="128"/>
      <c r="D505" s="60" t="s">
        <v>474</v>
      </c>
      <c r="E505" s="60" t="s">
        <v>496</v>
      </c>
      <c r="F505" s="124" t="s">
        <v>339</v>
      </c>
      <c r="G505" s="60" t="s">
        <v>538</v>
      </c>
      <c r="H505" s="60"/>
      <c r="I505" s="132">
        <f>I506</f>
        <v>29</v>
      </c>
    </row>
    <row r="506" spans="2:9" ht="12.75">
      <c r="B506" s="62" t="s">
        <v>530</v>
      </c>
      <c r="C506" s="128"/>
      <c r="D506" s="60" t="s">
        <v>474</v>
      </c>
      <c r="E506" s="60" t="s">
        <v>496</v>
      </c>
      <c r="F506" s="124" t="s">
        <v>339</v>
      </c>
      <c r="G506" s="60" t="s">
        <v>538</v>
      </c>
      <c r="H506" s="60">
        <v>2</v>
      </c>
      <c r="I506" s="132">
        <v>29</v>
      </c>
    </row>
    <row r="507" spans="2:9" ht="51">
      <c r="B507" s="81" t="s">
        <v>358</v>
      </c>
      <c r="C507" s="128"/>
      <c r="D507" s="60" t="s">
        <v>474</v>
      </c>
      <c r="E507" s="60" t="s">
        <v>496</v>
      </c>
      <c r="F507" s="124" t="s">
        <v>340</v>
      </c>
      <c r="G507" s="129"/>
      <c r="H507" s="129"/>
      <c r="I507" s="132">
        <f>I508</f>
        <v>9</v>
      </c>
    </row>
    <row r="508" spans="2:9" ht="12.75">
      <c r="B508" s="66" t="s">
        <v>753</v>
      </c>
      <c r="C508" s="128"/>
      <c r="D508" s="60" t="s">
        <v>474</v>
      </c>
      <c r="E508" s="60" t="s">
        <v>496</v>
      </c>
      <c r="F508" s="124" t="s">
        <v>340</v>
      </c>
      <c r="G508" s="60" t="s">
        <v>536</v>
      </c>
      <c r="H508" s="60"/>
      <c r="I508" s="132">
        <f>I509</f>
        <v>9</v>
      </c>
    </row>
    <row r="509" spans="2:9" ht="12.75">
      <c r="B509" s="66" t="s">
        <v>537</v>
      </c>
      <c r="C509" s="128"/>
      <c r="D509" s="60" t="s">
        <v>474</v>
      </c>
      <c r="E509" s="60" t="s">
        <v>496</v>
      </c>
      <c r="F509" s="124" t="s">
        <v>340</v>
      </c>
      <c r="G509" s="60" t="s">
        <v>538</v>
      </c>
      <c r="H509" s="60"/>
      <c r="I509" s="132">
        <f>I510</f>
        <v>9</v>
      </c>
    </row>
    <row r="510" spans="2:9" ht="12.75">
      <c r="B510" s="62" t="s">
        <v>530</v>
      </c>
      <c r="C510" s="128"/>
      <c r="D510" s="60" t="s">
        <v>474</v>
      </c>
      <c r="E510" s="60" t="s">
        <v>496</v>
      </c>
      <c r="F510" s="124" t="s">
        <v>340</v>
      </c>
      <c r="G510" s="60" t="s">
        <v>538</v>
      </c>
      <c r="H510" s="60">
        <v>2</v>
      </c>
      <c r="I510" s="132">
        <v>9</v>
      </c>
    </row>
    <row r="511" spans="2:9" ht="51">
      <c r="B511" s="81" t="s">
        <v>359</v>
      </c>
      <c r="C511" s="128"/>
      <c r="D511" s="60" t="s">
        <v>474</v>
      </c>
      <c r="E511" s="60" t="s">
        <v>496</v>
      </c>
      <c r="F511" s="124" t="s">
        <v>341</v>
      </c>
      <c r="G511" s="129"/>
      <c r="H511" s="129"/>
      <c r="I511" s="132">
        <f>I512</f>
        <v>5</v>
      </c>
    </row>
    <row r="512" spans="2:9" ht="12.75">
      <c r="B512" s="66" t="s">
        <v>753</v>
      </c>
      <c r="C512" s="128"/>
      <c r="D512" s="60" t="s">
        <v>474</v>
      </c>
      <c r="E512" s="60" t="s">
        <v>496</v>
      </c>
      <c r="F512" s="124" t="s">
        <v>341</v>
      </c>
      <c r="G512" s="60" t="s">
        <v>536</v>
      </c>
      <c r="H512" s="60"/>
      <c r="I512" s="132">
        <f>I513</f>
        <v>5</v>
      </c>
    </row>
    <row r="513" spans="2:9" ht="12.75">
      <c r="B513" s="66" t="s">
        <v>537</v>
      </c>
      <c r="C513" s="128"/>
      <c r="D513" s="60" t="s">
        <v>474</v>
      </c>
      <c r="E513" s="60" t="s">
        <v>496</v>
      </c>
      <c r="F513" s="124" t="s">
        <v>341</v>
      </c>
      <c r="G513" s="60" t="s">
        <v>538</v>
      </c>
      <c r="H513" s="60"/>
      <c r="I513" s="132">
        <f>I514</f>
        <v>5</v>
      </c>
    </row>
    <row r="514" spans="2:9" ht="12.75">
      <c r="B514" s="62" t="s">
        <v>530</v>
      </c>
      <c r="C514" s="128"/>
      <c r="D514" s="60" t="s">
        <v>474</v>
      </c>
      <c r="E514" s="60" t="s">
        <v>496</v>
      </c>
      <c r="F514" s="124" t="s">
        <v>341</v>
      </c>
      <c r="G514" s="60" t="s">
        <v>538</v>
      </c>
      <c r="H514" s="60">
        <v>2</v>
      </c>
      <c r="I514" s="132">
        <v>5</v>
      </c>
    </row>
    <row r="515" spans="2:9" ht="38.25">
      <c r="B515" s="81" t="s">
        <v>560</v>
      </c>
      <c r="C515" s="128"/>
      <c r="D515" s="60" t="s">
        <v>474</v>
      </c>
      <c r="E515" s="60" t="s">
        <v>496</v>
      </c>
      <c r="F515" s="124" t="s">
        <v>559</v>
      </c>
      <c r="G515" s="60"/>
      <c r="H515" s="60"/>
      <c r="I515" s="132">
        <f>I516+I520+I524</f>
        <v>73</v>
      </c>
    </row>
    <row r="516" spans="2:9" ht="63.75">
      <c r="B516" s="81" t="s">
        <v>361</v>
      </c>
      <c r="C516" s="128"/>
      <c r="D516" s="60" t="s">
        <v>474</v>
      </c>
      <c r="E516" s="60" t="s">
        <v>496</v>
      </c>
      <c r="F516" s="124" t="s">
        <v>343</v>
      </c>
      <c r="G516" s="129"/>
      <c r="H516" s="129"/>
      <c r="I516" s="132">
        <f>I517</f>
        <v>13</v>
      </c>
    </row>
    <row r="517" spans="2:9" ht="12.75">
      <c r="B517" s="66" t="s">
        <v>753</v>
      </c>
      <c r="C517" s="128"/>
      <c r="D517" s="60" t="s">
        <v>474</v>
      </c>
      <c r="E517" s="60" t="s">
        <v>496</v>
      </c>
      <c r="F517" s="124" t="s">
        <v>343</v>
      </c>
      <c r="G517" s="60" t="s">
        <v>536</v>
      </c>
      <c r="H517" s="60"/>
      <c r="I517" s="132">
        <f>I518</f>
        <v>13</v>
      </c>
    </row>
    <row r="518" spans="2:9" ht="12.75">
      <c r="B518" s="66" t="s">
        <v>537</v>
      </c>
      <c r="C518" s="128"/>
      <c r="D518" s="60" t="s">
        <v>474</v>
      </c>
      <c r="E518" s="60" t="s">
        <v>496</v>
      </c>
      <c r="F518" s="124" t="s">
        <v>343</v>
      </c>
      <c r="G518" s="60" t="s">
        <v>538</v>
      </c>
      <c r="H518" s="60"/>
      <c r="I518" s="132">
        <f>I519</f>
        <v>13</v>
      </c>
    </row>
    <row r="519" spans="2:9" ht="12.75">
      <c r="B519" s="62" t="s">
        <v>530</v>
      </c>
      <c r="C519" s="128"/>
      <c r="D519" s="60" t="s">
        <v>474</v>
      </c>
      <c r="E519" s="60" t="s">
        <v>496</v>
      </c>
      <c r="F519" s="124" t="s">
        <v>343</v>
      </c>
      <c r="G519" s="60" t="s">
        <v>538</v>
      </c>
      <c r="H519" s="60">
        <v>2</v>
      </c>
      <c r="I519" s="132">
        <v>13</v>
      </c>
    </row>
    <row r="520" spans="2:9" ht="51">
      <c r="B520" s="81" t="s">
        <v>362</v>
      </c>
      <c r="C520" s="128"/>
      <c r="D520" s="60" t="s">
        <v>474</v>
      </c>
      <c r="E520" s="60" t="s">
        <v>496</v>
      </c>
      <c r="F520" s="124" t="s">
        <v>344</v>
      </c>
      <c r="G520" s="129"/>
      <c r="H520" s="129"/>
      <c r="I520" s="132">
        <f>I521</f>
        <v>5</v>
      </c>
    </row>
    <row r="521" spans="2:9" ht="12.75">
      <c r="B521" s="66" t="s">
        <v>753</v>
      </c>
      <c r="C521" s="128"/>
      <c r="D521" s="60" t="s">
        <v>474</v>
      </c>
      <c r="E521" s="60" t="s">
        <v>496</v>
      </c>
      <c r="F521" s="124" t="s">
        <v>344</v>
      </c>
      <c r="G521" s="60" t="s">
        <v>536</v>
      </c>
      <c r="H521" s="60"/>
      <c r="I521" s="132">
        <f>I522</f>
        <v>5</v>
      </c>
    </row>
    <row r="522" spans="2:9" ht="12.75">
      <c r="B522" s="66" t="s">
        <v>537</v>
      </c>
      <c r="C522" s="128"/>
      <c r="D522" s="60" t="s">
        <v>474</v>
      </c>
      <c r="E522" s="60" t="s">
        <v>496</v>
      </c>
      <c r="F522" s="124" t="s">
        <v>344</v>
      </c>
      <c r="G522" s="60" t="s">
        <v>538</v>
      </c>
      <c r="H522" s="60"/>
      <c r="I522" s="132">
        <f>I523</f>
        <v>5</v>
      </c>
    </row>
    <row r="523" spans="2:9" ht="12.75">
      <c r="B523" s="62" t="s">
        <v>530</v>
      </c>
      <c r="C523" s="128"/>
      <c r="D523" s="60" t="s">
        <v>474</v>
      </c>
      <c r="E523" s="60" t="s">
        <v>496</v>
      </c>
      <c r="F523" s="124" t="s">
        <v>344</v>
      </c>
      <c r="G523" s="60" t="s">
        <v>538</v>
      </c>
      <c r="H523" s="60">
        <v>2</v>
      </c>
      <c r="I523" s="132">
        <v>5</v>
      </c>
    </row>
    <row r="524" spans="2:9" ht="51">
      <c r="B524" s="81" t="s">
        <v>363</v>
      </c>
      <c r="C524" s="128"/>
      <c r="D524" s="60" t="s">
        <v>474</v>
      </c>
      <c r="E524" s="60" t="s">
        <v>496</v>
      </c>
      <c r="F524" s="124" t="s">
        <v>345</v>
      </c>
      <c r="G524" s="129"/>
      <c r="H524" s="129"/>
      <c r="I524" s="132">
        <f>I525</f>
        <v>55</v>
      </c>
    </row>
    <row r="525" spans="2:9" ht="12.75">
      <c r="B525" s="66" t="s">
        <v>753</v>
      </c>
      <c r="C525" s="128"/>
      <c r="D525" s="60" t="s">
        <v>474</v>
      </c>
      <c r="E525" s="60" t="s">
        <v>496</v>
      </c>
      <c r="F525" s="124" t="s">
        <v>345</v>
      </c>
      <c r="G525" s="60" t="s">
        <v>536</v>
      </c>
      <c r="H525" s="60"/>
      <c r="I525" s="132">
        <f>I526</f>
        <v>55</v>
      </c>
    </row>
    <row r="526" spans="2:9" ht="12.75">
      <c r="B526" s="66" t="s">
        <v>537</v>
      </c>
      <c r="C526" s="128"/>
      <c r="D526" s="60" t="s">
        <v>474</v>
      </c>
      <c r="E526" s="60" t="s">
        <v>496</v>
      </c>
      <c r="F526" s="124" t="s">
        <v>345</v>
      </c>
      <c r="G526" s="60" t="s">
        <v>538</v>
      </c>
      <c r="H526" s="60"/>
      <c r="I526" s="132">
        <f>I527</f>
        <v>55</v>
      </c>
    </row>
    <row r="527" spans="2:9" ht="12.75">
      <c r="B527" s="62" t="s">
        <v>530</v>
      </c>
      <c r="C527" s="128"/>
      <c r="D527" s="60" t="s">
        <v>474</v>
      </c>
      <c r="E527" s="60" t="s">
        <v>496</v>
      </c>
      <c r="F527" s="124" t="s">
        <v>345</v>
      </c>
      <c r="G527" s="60" t="s">
        <v>538</v>
      </c>
      <c r="H527" s="60">
        <v>2</v>
      </c>
      <c r="I527" s="132">
        <v>55</v>
      </c>
    </row>
    <row r="528" spans="2:9" ht="38.25">
      <c r="B528" s="81" t="s">
        <v>562</v>
      </c>
      <c r="C528" s="128"/>
      <c r="D528" s="60" t="s">
        <v>474</v>
      </c>
      <c r="E528" s="60" t="s">
        <v>496</v>
      </c>
      <c r="F528" s="124" t="s">
        <v>561</v>
      </c>
      <c r="G528" s="60"/>
      <c r="H528" s="60"/>
      <c r="I528" s="132">
        <f>I529+I533+I537+I541+I545</f>
        <v>15</v>
      </c>
    </row>
    <row r="529" spans="2:9" ht="76.5">
      <c r="B529" s="81" t="s">
        <v>364</v>
      </c>
      <c r="C529" s="128"/>
      <c r="D529" s="60" t="s">
        <v>474</v>
      </c>
      <c r="E529" s="60" t="s">
        <v>496</v>
      </c>
      <c r="F529" s="124" t="s">
        <v>346</v>
      </c>
      <c r="G529" s="129"/>
      <c r="H529" s="129"/>
      <c r="I529" s="132">
        <f>I530</f>
        <v>3</v>
      </c>
    </row>
    <row r="530" spans="2:9" ht="12.75">
      <c r="B530" s="66" t="s">
        <v>753</v>
      </c>
      <c r="C530" s="128"/>
      <c r="D530" s="60" t="s">
        <v>474</v>
      </c>
      <c r="E530" s="60" t="s">
        <v>496</v>
      </c>
      <c r="F530" s="124" t="s">
        <v>346</v>
      </c>
      <c r="G530" s="60" t="s">
        <v>536</v>
      </c>
      <c r="H530" s="60"/>
      <c r="I530" s="132">
        <f>I531</f>
        <v>3</v>
      </c>
    </row>
    <row r="531" spans="2:9" ht="12.75">
      <c r="B531" s="66" t="s">
        <v>537</v>
      </c>
      <c r="C531" s="128"/>
      <c r="D531" s="60" t="s">
        <v>474</v>
      </c>
      <c r="E531" s="60" t="s">
        <v>496</v>
      </c>
      <c r="F531" s="124" t="s">
        <v>346</v>
      </c>
      <c r="G531" s="60" t="s">
        <v>538</v>
      </c>
      <c r="H531" s="60"/>
      <c r="I531" s="132">
        <f>I532</f>
        <v>3</v>
      </c>
    </row>
    <row r="532" spans="2:9" ht="12.75">
      <c r="B532" s="62" t="s">
        <v>530</v>
      </c>
      <c r="C532" s="128"/>
      <c r="D532" s="60" t="s">
        <v>474</v>
      </c>
      <c r="E532" s="60" t="s">
        <v>496</v>
      </c>
      <c r="F532" s="124" t="s">
        <v>346</v>
      </c>
      <c r="G532" s="60" t="s">
        <v>538</v>
      </c>
      <c r="H532" s="60">
        <v>2</v>
      </c>
      <c r="I532" s="132">
        <v>3</v>
      </c>
    </row>
    <row r="533" spans="2:9" ht="76.5">
      <c r="B533" s="81" t="s">
        <v>365</v>
      </c>
      <c r="C533" s="128"/>
      <c r="D533" s="60" t="s">
        <v>474</v>
      </c>
      <c r="E533" s="60" t="s">
        <v>496</v>
      </c>
      <c r="F533" s="124" t="s">
        <v>347</v>
      </c>
      <c r="G533" s="129"/>
      <c r="H533" s="129"/>
      <c r="I533" s="132">
        <f>I534</f>
        <v>5</v>
      </c>
    </row>
    <row r="534" spans="2:9" ht="12.75">
      <c r="B534" s="66" t="s">
        <v>753</v>
      </c>
      <c r="C534" s="128"/>
      <c r="D534" s="60" t="s">
        <v>474</v>
      </c>
      <c r="E534" s="60" t="s">
        <v>496</v>
      </c>
      <c r="F534" s="124" t="s">
        <v>347</v>
      </c>
      <c r="G534" s="60" t="s">
        <v>536</v>
      </c>
      <c r="H534" s="60"/>
      <c r="I534" s="132">
        <f>I535</f>
        <v>5</v>
      </c>
    </row>
    <row r="535" spans="2:9" ht="12.75">
      <c r="B535" s="66" t="s">
        <v>537</v>
      </c>
      <c r="C535" s="128"/>
      <c r="D535" s="60" t="s">
        <v>474</v>
      </c>
      <c r="E535" s="60" t="s">
        <v>496</v>
      </c>
      <c r="F535" s="124" t="s">
        <v>347</v>
      </c>
      <c r="G535" s="60" t="s">
        <v>538</v>
      </c>
      <c r="H535" s="60"/>
      <c r="I535" s="132">
        <f>I536</f>
        <v>5</v>
      </c>
    </row>
    <row r="536" spans="2:9" ht="12.75">
      <c r="B536" s="62" t="s">
        <v>530</v>
      </c>
      <c r="C536" s="128"/>
      <c r="D536" s="60" t="s">
        <v>474</v>
      </c>
      <c r="E536" s="60" t="s">
        <v>496</v>
      </c>
      <c r="F536" s="124" t="s">
        <v>347</v>
      </c>
      <c r="G536" s="60" t="s">
        <v>538</v>
      </c>
      <c r="H536" s="60">
        <v>2</v>
      </c>
      <c r="I536" s="132">
        <v>5</v>
      </c>
    </row>
    <row r="537" spans="2:9" ht="51">
      <c r="B537" s="81" t="s">
        <v>366</v>
      </c>
      <c r="C537" s="128"/>
      <c r="D537" s="60" t="s">
        <v>474</v>
      </c>
      <c r="E537" s="60" t="s">
        <v>496</v>
      </c>
      <c r="F537" s="124" t="s">
        <v>348</v>
      </c>
      <c r="G537" s="129"/>
      <c r="H537" s="129"/>
      <c r="I537" s="132">
        <f>I538</f>
        <v>2</v>
      </c>
    </row>
    <row r="538" spans="2:9" ht="12.75">
      <c r="B538" s="66" t="s">
        <v>753</v>
      </c>
      <c r="C538" s="128"/>
      <c r="D538" s="60" t="s">
        <v>474</v>
      </c>
      <c r="E538" s="60" t="s">
        <v>496</v>
      </c>
      <c r="F538" s="124" t="s">
        <v>348</v>
      </c>
      <c r="G538" s="60" t="s">
        <v>536</v>
      </c>
      <c r="H538" s="60"/>
      <c r="I538" s="132">
        <f>I539</f>
        <v>2</v>
      </c>
    </row>
    <row r="539" spans="2:10" ht="12.75">
      <c r="B539" s="66" t="s">
        <v>537</v>
      </c>
      <c r="C539" s="128"/>
      <c r="D539" s="60" t="s">
        <v>474</v>
      </c>
      <c r="E539" s="60" t="s">
        <v>496</v>
      </c>
      <c r="F539" s="124" t="s">
        <v>348</v>
      </c>
      <c r="G539" s="60" t="s">
        <v>538</v>
      </c>
      <c r="H539" s="60"/>
      <c r="I539" s="194">
        <f>I540</f>
        <v>2</v>
      </c>
      <c r="J539" s="141"/>
    </row>
    <row r="540" spans="2:10" ht="12.75">
      <c r="B540" s="62" t="s">
        <v>530</v>
      </c>
      <c r="C540" s="128"/>
      <c r="D540" s="60" t="s">
        <v>474</v>
      </c>
      <c r="E540" s="60" t="s">
        <v>496</v>
      </c>
      <c r="F540" s="124" t="s">
        <v>348</v>
      </c>
      <c r="G540" s="60" t="s">
        <v>538</v>
      </c>
      <c r="H540" s="60">
        <v>2</v>
      </c>
      <c r="I540" s="194">
        <v>2</v>
      </c>
      <c r="J540" s="141"/>
    </row>
    <row r="541" spans="2:10" ht="51">
      <c r="B541" s="81" t="s">
        <v>487</v>
      </c>
      <c r="C541" s="128"/>
      <c r="D541" s="60" t="s">
        <v>474</v>
      </c>
      <c r="E541" s="60" t="s">
        <v>496</v>
      </c>
      <c r="F541" s="124" t="s">
        <v>349</v>
      </c>
      <c r="G541" s="129"/>
      <c r="H541" s="129"/>
      <c r="I541" s="194">
        <f>I542</f>
        <v>3</v>
      </c>
      <c r="J541" s="141"/>
    </row>
    <row r="542" spans="2:10" ht="12.75">
      <c r="B542" s="66" t="s">
        <v>753</v>
      </c>
      <c r="C542" s="128"/>
      <c r="D542" s="60" t="s">
        <v>474</v>
      </c>
      <c r="E542" s="60" t="s">
        <v>496</v>
      </c>
      <c r="F542" s="124" t="s">
        <v>349</v>
      </c>
      <c r="G542" s="60" t="s">
        <v>536</v>
      </c>
      <c r="H542" s="60"/>
      <c r="I542" s="194">
        <f>I543</f>
        <v>3</v>
      </c>
      <c r="J542" s="141"/>
    </row>
    <row r="543" spans="2:10" ht="12.75">
      <c r="B543" s="66" t="s">
        <v>537</v>
      </c>
      <c r="C543" s="128"/>
      <c r="D543" s="60" t="s">
        <v>474</v>
      </c>
      <c r="E543" s="60" t="s">
        <v>496</v>
      </c>
      <c r="F543" s="124" t="s">
        <v>349</v>
      </c>
      <c r="G543" s="60" t="s">
        <v>538</v>
      </c>
      <c r="H543" s="60"/>
      <c r="I543" s="194">
        <f>I544</f>
        <v>3</v>
      </c>
      <c r="J543" s="141"/>
    </row>
    <row r="544" spans="2:10" ht="12.75">
      <c r="B544" s="62" t="s">
        <v>530</v>
      </c>
      <c r="C544" s="128"/>
      <c r="D544" s="60" t="s">
        <v>474</v>
      </c>
      <c r="E544" s="60" t="s">
        <v>496</v>
      </c>
      <c r="F544" s="124" t="s">
        <v>349</v>
      </c>
      <c r="G544" s="60" t="s">
        <v>538</v>
      </c>
      <c r="H544" s="60">
        <v>2</v>
      </c>
      <c r="I544" s="194">
        <v>3</v>
      </c>
      <c r="J544" s="141"/>
    </row>
    <row r="545" spans="2:9" ht="66.75" customHeight="1">
      <c r="B545" s="81" t="s">
        <v>549</v>
      </c>
      <c r="C545" s="128"/>
      <c r="D545" s="60" t="s">
        <v>474</v>
      </c>
      <c r="E545" s="60" t="s">
        <v>496</v>
      </c>
      <c r="F545" s="124" t="s">
        <v>350</v>
      </c>
      <c r="G545" s="129"/>
      <c r="H545" s="129"/>
      <c r="I545" s="132">
        <f>I546</f>
        <v>2</v>
      </c>
    </row>
    <row r="546" spans="2:9" ht="12.75">
      <c r="B546" s="66" t="s">
        <v>753</v>
      </c>
      <c r="C546" s="128"/>
      <c r="D546" s="60" t="s">
        <v>474</v>
      </c>
      <c r="E546" s="60" t="s">
        <v>496</v>
      </c>
      <c r="F546" s="124" t="s">
        <v>350</v>
      </c>
      <c r="G546" s="60" t="s">
        <v>536</v>
      </c>
      <c r="H546" s="60"/>
      <c r="I546" s="132">
        <f>I547</f>
        <v>2</v>
      </c>
    </row>
    <row r="547" spans="2:9" ht="12.75">
      <c r="B547" s="66" t="s">
        <v>537</v>
      </c>
      <c r="C547" s="128"/>
      <c r="D547" s="60" t="s">
        <v>474</v>
      </c>
      <c r="E547" s="60" t="s">
        <v>496</v>
      </c>
      <c r="F547" s="124" t="s">
        <v>350</v>
      </c>
      <c r="G547" s="60" t="s">
        <v>538</v>
      </c>
      <c r="H547" s="60"/>
      <c r="I547" s="132">
        <f>I548</f>
        <v>2</v>
      </c>
    </row>
    <row r="548" spans="2:9" ht="12.75">
      <c r="B548" s="62" t="s">
        <v>530</v>
      </c>
      <c r="C548" s="128"/>
      <c r="D548" s="60" t="s">
        <v>474</v>
      </c>
      <c r="E548" s="60" t="s">
        <v>496</v>
      </c>
      <c r="F548" s="124" t="s">
        <v>350</v>
      </c>
      <c r="G548" s="60" t="s">
        <v>538</v>
      </c>
      <c r="H548" s="60">
        <v>2</v>
      </c>
      <c r="I548" s="132">
        <v>2</v>
      </c>
    </row>
    <row r="549" spans="2:9" ht="25.5">
      <c r="B549" s="81" t="s">
        <v>186</v>
      </c>
      <c r="C549" s="128"/>
      <c r="D549" s="60" t="s">
        <v>474</v>
      </c>
      <c r="E549" s="60" t="s">
        <v>496</v>
      </c>
      <c r="F549" s="124" t="s">
        <v>218</v>
      </c>
      <c r="G549" s="60"/>
      <c r="H549" s="60"/>
      <c r="I549" s="132">
        <f>I550+I555+I564</f>
        <v>9</v>
      </c>
    </row>
    <row r="550" spans="2:9" ht="38.25">
      <c r="B550" s="81" t="s">
        <v>187</v>
      </c>
      <c r="C550" s="128"/>
      <c r="D550" s="60" t="s">
        <v>474</v>
      </c>
      <c r="E550" s="60" t="s">
        <v>496</v>
      </c>
      <c r="F550" s="124" t="s">
        <v>219</v>
      </c>
      <c r="G550" s="60"/>
      <c r="H550" s="60"/>
      <c r="I550" s="132">
        <f>I551</f>
        <v>1</v>
      </c>
    </row>
    <row r="551" spans="2:9" ht="51">
      <c r="B551" s="81" t="s">
        <v>210</v>
      </c>
      <c r="C551" s="128"/>
      <c r="D551" s="60" t="s">
        <v>474</v>
      </c>
      <c r="E551" s="60" t="s">
        <v>496</v>
      </c>
      <c r="F551" s="124" t="s">
        <v>211</v>
      </c>
      <c r="G551" s="60"/>
      <c r="H551" s="60"/>
      <c r="I551" s="132">
        <f>I552</f>
        <v>1</v>
      </c>
    </row>
    <row r="552" spans="2:9" ht="12.75">
      <c r="B552" s="66" t="s">
        <v>753</v>
      </c>
      <c r="C552" s="128"/>
      <c r="D552" s="60" t="s">
        <v>474</v>
      </c>
      <c r="E552" s="60" t="s">
        <v>496</v>
      </c>
      <c r="F552" s="124" t="s">
        <v>211</v>
      </c>
      <c r="G552" s="60" t="s">
        <v>536</v>
      </c>
      <c r="H552" s="60"/>
      <c r="I552" s="132">
        <f>I553</f>
        <v>1</v>
      </c>
    </row>
    <row r="553" spans="2:9" ht="12.75">
      <c r="B553" s="66" t="s">
        <v>537</v>
      </c>
      <c r="C553" s="128"/>
      <c r="D553" s="60" t="s">
        <v>474</v>
      </c>
      <c r="E553" s="60" t="s">
        <v>496</v>
      </c>
      <c r="F553" s="124" t="s">
        <v>211</v>
      </c>
      <c r="G553" s="60" t="s">
        <v>538</v>
      </c>
      <c r="H553" s="60"/>
      <c r="I553" s="132">
        <f>I554</f>
        <v>1</v>
      </c>
    </row>
    <row r="554" spans="2:9" ht="12.75">
      <c r="B554" s="62" t="s">
        <v>530</v>
      </c>
      <c r="C554" s="128"/>
      <c r="D554" s="60" t="s">
        <v>474</v>
      </c>
      <c r="E554" s="60" t="s">
        <v>496</v>
      </c>
      <c r="F554" s="124" t="s">
        <v>211</v>
      </c>
      <c r="G554" s="60" t="s">
        <v>538</v>
      </c>
      <c r="H554" s="60">
        <v>2</v>
      </c>
      <c r="I554" s="132">
        <v>1</v>
      </c>
    </row>
    <row r="555" spans="2:9" ht="38.25">
      <c r="B555" s="81" t="s">
        <v>221</v>
      </c>
      <c r="C555" s="128"/>
      <c r="D555" s="60" t="s">
        <v>474</v>
      </c>
      <c r="E555" s="60" t="s">
        <v>496</v>
      </c>
      <c r="F555" s="124" t="s">
        <v>220</v>
      </c>
      <c r="G555" s="60"/>
      <c r="H555" s="60"/>
      <c r="I555" s="132">
        <f>I556+I560</f>
        <v>7.5</v>
      </c>
    </row>
    <row r="556" spans="2:9" ht="51">
      <c r="B556" s="254" t="s">
        <v>684</v>
      </c>
      <c r="C556" s="128"/>
      <c r="D556" s="60" t="s">
        <v>474</v>
      </c>
      <c r="E556" s="60" t="s">
        <v>496</v>
      </c>
      <c r="F556" s="124" t="s">
        <v>212</v>
      </c>
      <c r="G556" s="60"/>
      <c r="H556" s="60"/>
      <c r="I556" s="132">
        <f>I557</f>
        <v>5</v>
      </c>
    </row>
    <row r="557" spans="2:9" ht="12.75">
      <c r="B557" s="66" t="s">
        <v>753</v>
      </c>
      <c r="C557" s="128"/>
      <c r="D557" s="60" t="s">
        <v>474</v>
      </c>
      <c r="E557" s="60" t="s">
        <v>496</v>
      </c>
      <c r="F557" s="124" t="s">
        <v>212</v>
      </c>
      <c r="G557" s="60" t="s">
        <v>536</v>
      </c>
      <c r="H557" s="60"/>
      <c r="I557" s="132">
        <f>I558</f>
        <v>5</v>
      </c>
    </row>
    <row r="558" spans="2:9" ht="12.75">
      <c r="B558" s="66" t="s">
        <v>537</v>
      </c>
      <c r="C558" s="128"/>
      <c r="D558" s="60" t="s">
        <v>474</v>
      </c>
      <c r="E558" s="60" t="s">
        <v>496</v>
      </c>
      <c r="F558" s="124" t="s">
        <v>212</v>
      </c>
      <c r="G558" s="60" t="s">
        <v>538</v>
      </c>
      <c r="H558" s="60"/>
      <c r="I558" s="132">
        <f>I559</f>
        <v>5</v>
      </c>
    </row>
    <row r="559" spans="2:9" ht="12.75">
      <c r="B559" s="62" t="s">
        <v>530</v>
      </c>
      <c r="C559" s="128"/>
      <c r="D559" s="60" t="s">
        <v>474</v>
      </c>
      <c r="E559" s="60" t="s">
        <v>496</v>
      </c>
      <c r="F559" s="124" t="s">
        <v>212</v>
      </c>
      <c r="G559" s="60" t="s">
        <v>538</v>
      </c>
      <c r="H559" s="60">
        <v>2</v>
      </c>
      <c r="I559" s="132">
        <v>5</v>
      </c>
    </row>
    <row r="560" spans="2:9" ht="51">
      <c r="B560" s="254" t="s">
        <v>216</v>
      </c>
      <c r="C560" s="128"/>
      <c r="D560" s="60" t="s">
        <v>474</v>
      </c>
      <c r="E560" s="60" t="s">
        <v>496</v>
      </c>
      <c r="F560" s="124" t="s">
        <v>213</v>
      </c>
      <c r="G560" s="60"/>
      <c r="H560" s="60"/>
      <c r="I560" s="132">
        <f>I561</f>
        <v>2.5</v>
      </c>
    </row>
    <row r="561" spans="2:9" ht="12.75">
      <c r="B561" s="66" t="s">
        <v>753</v>
      </c>
      <c r="C561" s="128"/>
      <c r="D561" s="60" t="s">
        <v>474</v>
      </c>
      <c r="E561" s="60" t="s">
        <v>496</v>
      </c>
      <c r="F561" s="124" t="s">
        <v>213</v>
      </c>
      <c r="G561" s="60" t="s">
        <v>536</v>
      </c>
      <c r="H561" s="60"/>
      <c r="I561" s="132">
        <f>I562</f>
        <v>2.5</v>
      </c>
    </row>
    <row r="562" spans="2:9" ht="12.75">
      <c r="B562" s="66" t="s">
        <v>537</v>
      </c>
      <c r="C562" s="128"/>
      <c r="D562" s="60" t="s">
        <v>474</v>
      </c>
      <c r="E562" s="60" t="s">
        <v>496</v>
      </c>
      <c r="F562" s="124" t="s">
        <v>213</v>
      </c>
      <c r="G562" s="60" t="s">
        <v>538</v>
      </c>
      <c r="H562" s="60"/>
      <c r="I562" s="132">
        <f>I563</f>
        <v>2.5</v>
      </c>
    </row>
    <row r="563" spans="2:9" ht="12.75">
      <c r="B563" s="62" t="s">
        <v>530</v>
      </c>
      <c r="C563" s="128"/>
      <c r="D563" s="60" t="s">
        <v>474</v>
      </c>
      <c r="E563" s="60" t="s">
        <v>496</v>
      </c>
      <c r="F563" s="124" t="s">
        <v>213</v>
      </c>
      <c r="G563" s="60" t="s">
        <v>538</v>
      </c>
      <c r="H563" s="60">
        <v>2</v>
      </c>
      <c r="I563" s="132">
        <v>2.5</v>
      </c>
    </row>
    <row r="564" spans="2:9" ht="38.25">
      <c r="B564" s="81" t="s">
        <v>223</v>
      </c>
      <c r="C564" s="128"/>
      <c r="D564" s="60" t="s">
        <v>474</v>
      </c>
      <c r="E564" s="60" t="s">
        <v>496</v>
      </c>
      <c r="F564" s="124" t="s">
        <v>222</v>
      </c>
      <c r="G564" s="60"/>
      <c r="H564" s="60"/>
      <c r="I564" s="132">
        <f>I565</f>
        <v>0.5</v>
      </c>
    </row>
    <row r="565" spans="2:9" ht="51">
      <c r="B565" s="81" t="s">
        <v>217</v>
      </c>
      <c r="C565" s="128"/>
      <c r="D565" s="60" t="s">
        <v>474</v>
      </c>
      <c r="E565" s="60" t="s">
        <v>496</v>
      </c>
      <c r="F565" s="124" t="s">
        <v>214</v>
      </c>
      <c r="G565" s="60"/>
      <c r="H565" s="60"/>
      <c r="I565" s="132">
        <f>I566</f>
        <v>0.5</v>
      </c>
    </row>
    <row r="566" spans="2:9" ht="12.75">
      <c r="B566" s="66" t="s">
        <v>753</v>
      </c>
      <c r="C566" s="128"/>
      <c r="D566" s="60" t="s">
        <v>474</v>
      </c>
      <c r="E566" s="60" t="s">
        <v>496</v>
      </c>
      <c r="F566" s="124" t="s">
        <v>214</v>
      </c>
      <c r="G566" s="60" t="s">
        <v>536</v>
      </c>
      <c r="H566" s="60"/>
      <c r="I566" s="132">
        <f>I567</f>
        <v>0.5</v>
      </c>
    </row>
    <row r="567" spans="2:9" ht="12.75">
      <c r="B567" s="66" t="s">
        <v>537</v>
      </c>
      <c r="C567" s="128"/>
      <c r="D567" s="60" t="s">
        <v>474</v>
      </c>
      <c r="E567" s="60" t="s">
        <v>496</v>
      </c>
      <c r="F567" s="124" t="s">
        <v>214</v>
      </c>
      <c r="G567" s="60" t="s">
        <v>538</v>
      </c>
      <c r="H567" s="60"/>
      <c r="I567" s="132">
        <f>I568</f>
        <v>0.5</v>
      </c>
    </row>
    <row r="568" spans="2:9" ht="12.75">
      <c r="B568" s="62" t="s">
        <v>530</v>
      </c>
      <c r="C568" s="128"/>
      <c r="D568" s="60" t="s">
        <v>474</v>
      </c>
      <c r="E568" s="60" t="s">
        <v>496</v>
      </c>
      <c r="F568" s="124" t="s">
        <v>214</v>
      </c>
      <c r="G568" s="60" t="s">
        <v>538</v>
      </c>
      <c r="H568" s="60">
        <v>2</v>
      </c>
      <c r="I568" s="132">
        <v>0.5</v>
      </c>
    </row>
    <row r="569" spans="2:9" ht="12.75">
      <c r="B569" s="82" t="s">
        <v>410</v>
      </c>
      <c r="C569" s="142"/>
      <c r="D569" s="60" t="s">
        <v>474</v>
      </c>
      <c r="E569" s="60" t="s">
        <v>497</v>
      </c>
      <c r="F569" s="60"/>
      <c r="G569" s="60"/>
      <c r="H569" s="60"/>
      <c r="I569" s="132">
        <f>I570</f>
        <v>964.6</v>
      </c>
    </row>
    <row r="570" spans="2:9" ht="12.75">
      <c r="B570" s="66" t="s">
        <v>531</v>
      </c>
      <c r="C570" s="80"/>
      <c r="D570" s="60" t="s">
        <v>474</v>
      </c>
      <c r="E570" s="60" t="s">
        <v>497</v>
      </c>
      <c r="F570" s="60" t="s">
        <v>69</v>
      </c>
      <c r="G570" s="60"/>
      <c r="H570" s="60"/>
      <c r="I570" s="132">
        <f>I571</f>
        <v>964.6</v>
      </c>
    </row>
    <row r="571" spans="2:9" ht="38.25">
      <c r="B571" s="254" t="s">
        <v>94</v>
      </c>
      <c r="C571" s="79"/>
      <c r="D571" s="60" t="s">
        <v>474</v>
      </c>
      <c r="E571" s="60" t="s">
        <v>497</v>
      </c>
      <c r="F571" s="124" t="s">
        <v>565</v>
      </c>
      <c r="G571" s="60"/>
      <c r="H571" s="60"/>
      <c r="I571" s="132">
        <f>I572+I575+I578</f>
        <v>964.6</v>
      </c>
    </row>
    <row r="572" spans="2:9" ht="38.25">
      <c r="B572" s="62" t="s">
        <v>532</v>
      </c>
      <c r="C572" s="79"/>
      <c r="D572" s="60" t="s">
        <v>474</v>
      </c>
      <c r="E572" s="60" t="s">
        <v>497</v>
      </c>
      <c r="F572" s="124" t="s">
        <v>565</v>
      </c>
      <c r="G572" s="60" t="s">
        <v>236</v>
      </c>
      <c r="H572" s="60"/>
      <c r="I572" s="132">
        <f>I573</f>
        <v>783.6</v>
      </c>
    </row>
    <row r="573" spans="2:9" ht="12.75">
      <c r="B573" s="62" t="s">
        <v>476</v>
      </c>
      <c r="C573" s="79"/>
      <c r="D573" s="60" t="s">
        <v>474</v>
      </c>
      <c r="E573" s="60" t="s">
        <v>497</v>
      </c>
      <c r="F573" s="124" t="s">
        <v>565</v>
      </c>
      <c r="G573" s="60" t="s">
        <v>533</v>
      </c>
      <c r="H573" s="60"/>
      <c r="I573" s="132">
        <f>I574</f>
        <v>783.6</v>
      </c>
    </row>
    <row r="574" spans="2:9" ht="12.75">
      <c r="B574" s="62" t="s">
        <v>530</v>
      </c>
      <c r="C574" s="79"/>
      <c r="D574" s="60" t="s">
        <v>474</v>
      </c>
      <c r="E574" s="60" t="s">
        <v>497</v>
      </c>
      <c r="F574" s="124" t="s">
        <v>565</v>
      </c>
      <c r="G574" s="60" t="s">
        <v>533</v>
      </c>
      <c r="H574" s="60">
        <v>2</v>
      </c>
      <c r="I574" s="181">
        <v>783.6</v>
      </c>
    </row>
    <row r="575" spans="2:9" ht="12.75">
      <c r="B575" s="66" t="s">
        <v>753</v>
      </c>
      <c r="C575" s="125"/>
      <c r="D575" s="60" t="s">
        <v>474</v>
      </c>
      <c r="E575" s="60" t="s">
        <v>497</v>
      </c>
      <c r="F575" s="124" t="s">
        <v>565</v>
      </c>
      <c r="G575" s="60" t="s">
        <v>536</v>
      </c>
      <c r="H575" s="60"/>
      <c r="I575" s="181">
        <f>I576</f>
        <v>179.5</v>
      </c>
    </row>
    <row r="576" spans="2:9" ht="12.75">
      <c r="B576" s="66" t="s">
        <v>537</v>
      </c>
      <c r="C576" s="125"/>
      <c r="D576" s="60" t="s">
        <v>474</v>
      </c>
      <c r="E576" s="60" t="s">
        <v>497</v>
      </c>
      <c r="F576" s="124" t="s">
        <v>565</v>
      </c>
      <c r="G576" s="60" t="s">
        <v>538</v>
      </c>
      <c r="H576" s="60"/>
      <c r="I576" s="181">
        <f>I577</f>
        <v>179.5</v>
      </c>
    </row>
    <row r="577" spans="2:9" ht="12.75">
      <c r="B577" s="62" t="s">
        <v>530</v>
      </c>
      <c r="C577" s="79"/>
      <c r="D577" s="60" t="s">
        <v>474</v>
      </c>
      <c r="E577" s="60" t="s">
        <v>497</v>
      </c>
      <c r="F577" s="124" t="s">
        <v>565</v>
      </c>
      <c r="G577" s="60" t="s">
        <v>538</v>
      </c>
      <c r="H577" s="60">
        <v>2</v>
      </c>
      <c r="I577" s="181">
        <v>179.5</v>
      </c>
    </row>
    <row r="578" spans="2:9" ht="12.75">
      <c r="B578" s="66" t="s">
        <v>492</v>
      </c>
      <c r="C578" s="125"/>
      <c r="D578" s="60" t="s">
        <v>474</v>
      </c>
      <c r="E578" s="60" t="s">
        <v>497</v>
      </c>
      <c r="F578" s="124" t="s">
        <v>565</v>
      </c>
      <c r="G578" s="60" t="s">
        <v>140</v>
      </c>
      <c r="H578" s="60"/>
      <c r="I578" s="181">
        <f>I579</f>
        <v>1.5</v>
      </c>
    </row>
    <row r="579" spans="2:9" ht="12.75">
      <c r="B579" s="66" t="s">
        <v>493</v>
      </c>
      <c r="C579" s="125"/>
      <c r="D579" s="60" t="s">
        <v>474</v>
      </c>
      <c r="E579" s="60" t="s">
        <v>497</v>
      </c>
      <c r="F579" s="124" t="s">
        <v>565</v>
      </c>
      <c r="G579" s="60" t="s">
        <v>494</v>
      </c>
      <c r="H579" s="60"/>
      <c r="I579" s="181">
        <f>I580</f>
        <v>1.5</v>
      </c>
    </row>
    <row r="580" spans="2:9" ht="12.75">
      <c r="B580" s="62" t="s">
        <v>530</v>
      </c>
      <c r="C580" s="79"/>
      <c r="D580" s="60" t="s">
        <v>474</v>
      </c>
      <c r="E580" s="60" t="s">
        <v>497</v>
      </c>
      <c r="F580" s="124" t="s">
        <v>565</v>
      </c>
      <c r="G580" s="60" t="s">
        <v>494</v>
      </c>
      <c r="H580" s="60">
        <v>2</v>
      </c>
      <c r="I580" s="181">
        <v>1.5</v>
      </c>
    </row>
    <row r="581" spans="2:9" ht="12.75">
      <c r="B581" s="62" t="s">
        <v>111</v>
      </c>
      <c r="C581" s="79"/>
      <c r="D581" s="60" t="s">
        <v>500</v>
      </c>
      <c r="E581" s="60"/>
      <c r="F581" s="77"/>
      <c r="G581" s="60"/>
      <c r="H581" s="60"/>
      <c r="I581" s="181">
        <f>I582+I606+I636</f>
        <v>5968.7</v>
      </c>
    </row>
    <row r="582" spans="2:9" ht="12.75">
      <c r="B582" s="62" t="s">
        <v>112</v>
      </c>
      <c r="C582" s="79"/>
      <c r="D582" s="60" t="s">
        <v>500</v>
      </c>
      <c r="E582" s="60" t="s">
        <v>502</v>
      </c>
      <c r="F582" s="60"/>
      <c r="G582" s="60"/>
      <c r="H582" s="60"/>
      <c r="I582" s="181">
        <f>I583+I589</f>
        <v>453.4</v>
      </c>
    </row>
    <row r="583" spans="2:9" ht="25.5">
      <c r="B583" s="130" t="s">
        <v>323</v>
      </c>
      <c r="C583" s="79"/>
      <c r="D583" s="60" t="s">
        <v>500</v>
      </c>
      <c r="E583" s="60" t="s">
        <v>502</v>
      </c>
      <c r="F583" s="136" t="s">
        <v>322</v>
      </c>
      <c r="G583" s="60"/>
      <c r="H583" s="60"/>
      <c r="I583" s="181">
        <f>I584</f>
        <v>80.4</v>
      </c>
    </row>
    <row r="584" spans="2:9" ht="29.25" customHeight="1">
      <c r="B584" s="130" t="s">
        <v>704</v>
      </c>
      <c r="C584" s="79"/>
      <c r="D584" s="60" t="s">
        <v>500</v>
      </c>
      <c r="E584" s="60" t="s">
        <v>502</v>
      </c>
      <c r="F584" s="136" t="s">
        <v>703</v>
      </c>
      <c r="G584" s="60"/>
      <c r="H584" s="60"/>
      <c r="I584" s="181">
        <f>I585</f>
        <v>80.4</v>
      </c>
    </row>
    <row r="585" spans="2:9" ht="63.75">
      <c r="B585" s="130" t="s">
        <v>188</v>
      </c>
      <c r="C585" s="79"/>
      <c r="D585" s="60" t="s">
        <v>500</v>
      </c>
      <c r="E585" s="60" t="s">
        <v>502</v>
      </c>
      <c r="F585" s="136" t="s">
        <v>695</v>
      </c>
      <c r="G585" s="60"/>
      <c r="H585" s="60"/>
      <c r="I585" s="181">
        <f>I586</f>
        <v>80.4</v>
      </c>
    </row>
    <row r="586" spans="2:9" ht="25.5">
      <c r="B586" s="62" t="s">
        <v>793</v>
      </c>
      <c r="C586" s="79"/>
      <c r="D586" s="60" t="s">
        <v>500</v>
      </c>
      <c r="E586" s="60" t="s">
        <v>502</v>
      </c>
      <c r="F586" s="136" t="s">
        <v>695</v>
      </c>
      <c r="G586" s="60" t="s">
        <v>794</v>
      </c>
      <c r="H586" s="60"/>
      <c r="I586" s="181">
        <f>I587</f>
        <v>80.4</v>
      </c>
    </row>
    <row r="587" spans="2:9" ht="12.75">
      <c r="B587" s="62" t="s">
        <v>483</v>
      </c>
      <c r="C587" s="79"/>
      <c r="D587" s="60" t="s">
        <v>500</v>
      </c>
      <c r="E587" s="60" t="s">
        <v>502</v>
      </c>
      <c r="F587" s="136" t="s">
        <v>695</v>
      </c>
      <c r="G587" s="60">
        <v>610</v>
      </c>
      <c r="H587" s="60"/>
      <c r="I587" s="181">
        <f>I588</f>
        <v>80.4</v>
      </c>
    </row>
    <row r="588" spans="2:9" ht="12.75">
      <c r="B588" s="62" t="s">
        <v>530</v>
      </c>
      <c r="C588" s="79"/>
      <c r="D588" s="60" t="s">
        <v>500</v>
      </c>
      <c r="E588" s="60" t="s">
        <v>502</v>
      </c>
      <c r="F588" s="136" t="s">
        <v>695</v>
      </c>
      <c r="G588" s="60">
        <v>610</v>
      </c>
      <c r="H588" s="60">
        <v>2</v>
      </c>
      <c r="I588" s="181">
        <v>80.4</v>
      </c>
    </row>
    <row r="589" spans="2:9" ht="25.5">
      <c r="B589" s="130" t="s">
        <v>554</v>
      </c>
      <c r="C589" s="128"/>
      <c r="D589" s="60" t="s">
        <v>500</v>
      </c>
      <c r="E589" s="60" t="s">
        <v>502</v>
      </c>
      <c r="F589" s="124" t="s">
        <v>553</v>
      </c>
      <c r="G589" s="60"/>
      <c r="H589" s="60"/>
      <c r="I589" s="181">
        <f>I590+I601</f>
        <v>373</v>
      </c>
    </row>
    <row r="590" spans="2:9" ht="25.5">
      <c r="B590" s="130" t="s">
        <v>556</v>
      </c>
      <c r="C590" s="128"/>
      <c r="D590" s="60" t="s">
        <v>500</v>
      </c>
      <c r="E590" s="60" t="s">
        <v>502</v>
      </c>
      <c r="F590" s="124" t="s">
        <v>555</v>
      </c>
      <c r="G590" s="60"/>
      <c r="H590" s="60"/>
      <c r="I590" s="181">
        <f>I591</f>
        <v>83</v>
      </c>
    </row>
    <row r="591" spans="2:9" ht="51">
      <c r="B591" s="254" t="s">
        <v>861</v>
      </c>
      <c r="C591" s="128"/>
      <c r="D591" s="60" t="s">
        <v>500</v>
      </c>
      <c r="E591" s="60" t="s">
        <v>502</v>
      </c>
      <c r="F591" s="124" t="s">
        <v>337</v>
      </c>
      <c r="G591" s="129"/>
      <c r="H591" s="129"/>
      <c r="I591" s="132">
        <f>I592+I596+I598</f>
        <v>83</v>
      </c>
    </row>
    <row r="592" spans="2:9" ht="12.75">
      <c r="B592" s="66" t="s">
        <v>753</v>
      </c>
      <c r="C592" s="128"/>
      <c r="D592" s="60" t="s">
        <v>500</v>
      </c>
      <c r="E592" s="60" t="s">
        <v>502</v>
      </c>
      <c r="F592" s="124" t="s">
        <v>337</v>
      </c>
      <c r="G592" s="60" t="s">
        <v>536</v>
      </c>
      <c r="H592" s="60"/>
      <c r="I592" s="132">
        <f>I593</f>
        <v>19</v>
      </c>
    </row>
    <row r="593" spans="2:9" ht="12.75">
      <c r="B593" s="66" t="s">
        <v>537</v>
      </c>
      <c r="C593" s="128"/>
      <c r="D593" s="60" t="s">
        <v>500</v>
      </c>
      <c r="E593" s="60" t="s">
        <v>502</v>
      </c>
      <c r="F593" s="124" t="s">
        <v>337</v>
      </c>
      <c r="G593" s="60" t="s">
        <v>538</v>
      </c>
      <c r="H593" s="60"/>
      <c r="I593" s="132">
        <f>I594</f>
        <v>19</v>
      </c>
    </row>
    <row r="594" spans="2:9" ht="12.75">
      <c r="B594" s="62" t="s">
        <v>530</v>
      </c>
      <c r="C594" s="128"/>
      <c r="D594" s="60" t="s">
        <v>500</v>
      </c>
      <c r="E594" s="60" t="s">
        <v>502</v>
      </c>
      <c r="F594" s="124" t="s">
        <v>337</v>
      </c>
      <c r="G594" s="60" t="s">
        <v>538</v>
      </c>
      <c r="H594" s="60">
        <v>2</v>
      </c>
      <c r="I594" s="132">
        <v>19</v>
      </c>
    </row>
    <row r="595" spans="2:9" ht="12.75">
      <c r="B595" s="62" t="s">
        <v>185</v>
      </c>
      <c r="C595" s="128"/>
      <c r="D595" s="60" t="s">
        <v>500</v>
      </c>
      <c r="E595" s="60" t="s">
        <v>502</v>
      </c>
      <c r="F595" s="124" t="s">
        <v>337</v>
      </c>
      <c r="G595" s="60" t="s">
        <v>231</v>
      </c>
      <c r="H595" s="60"/>
      <c r="I595" s="181">
        <f>I596</f>
        <v>44</v>
      </c>
    </row>
    <row r="596" spans="2:9" ht="12.75">
      <c r="B596" s="62" t="s">
        <v>653</v>
      </c>
      <c r="C596" s="128"/>
      <c r="D596" s="60" t="s">
        <v>500</v>
      </c>
      <c r="E596" s="60" t="s">
        <v>502</v>
      </c>
      <c r="F596" s="124" t="s">
        <v>337</v>
      </c>
      <c r="G596" s="60" t="s">
        <v>652</v>
      </c>
      <c r="H596" s="60"/>
      <c r="I596" s="181">
        <f>I597</f>
        <v>44</v>
      </c>
    </row>
    <row r="597" spans="2:9" ht="12.75">
      <c r="B597" s="62" t="s">
        <v>530</v>
      </c>
      <c r="C597" s="128"/>
      <c r="D597" s="60" t="s">
        <v>500</v>
      </c>
      <c r="E597" s="60" t="s">
        <v>502</v>
      </c>
      <c r="F597" s="124" t="s">
        <v>337</v>
      </c>
      <c r="G597" s="60" t="s">
        <v>652</v>
      </c>
      <c r="H597" s="60">
        <v>2</v>
      </c>
      <c r="I597" s="181">
        <v>44</v>
      </c>
    </row>
    <row r="598" spans="2:9" ht="16.5" customHeight="1">
      <c r="B598" s="62" t="s">
        <v>793</v>
      </c>
      <c r="C598" s="128"/>
      <c r="D598" s="60" t="s">
        <v>500</v>
      </c>
      <c r="E598" s="60" t="s">
        <v>502</v>
      </c>
      <c r="F598" s="124" t="s">
        <v>337</v>
      </c>
      <c r="G598" s="60" t="s">
        <v>794</v>
      </c>
      <c r="H598" s="60"/>
      <c r="I598" s="181">
        <f>I599</f>
        <v>20</v>
      </c>
    </row>
    <row r="599" spans="2:9" ht="12.75">
      <c r="B599" s="62" t="s">
        <v>483</v>
      </c>
      <c r="C599" s="128"/>
      <c r="D599" s="60" t="s">
        <v>500</v>
      </c>
      <c r="E599" s="60" t="s">
        <v>502</v>
      </c>
      <c r="F599" s="124" t="s">
        <v>337</v>
      </c>
      <c r="G599" s="60">
        <v>610</v>
      </c>
      <c r="H599" s="60"/>
      <c r="I599" s="181">
        <f>I600</f>
        <v>20</v>
      </c>
    </row>
    <row r="600" spans="2:9" ht="12.75">
      <c r="B600" s="62" t="s">
        <v>530</v>
      </c>
      <c r="C600" s="128"/>
      <c r="D600" s="60" t="s">
        <v>500</v>
      </c>
      <c r="E600" s="60" t="s">
        <v>502</v>
      </c>
      <c r="F600" s="124" t="s">
        <v>337</v>
      </c>
      <c r="G600" s="60">
        <v>610</v>
      </c>
      <c r="H600" s="60">
        <v>2</v>
      </c>
      <c r="I600" s="181">
        <v>20</v>
      </c>
    </row>
    <row r="601" spans="2:9" ht="25.5">
      <c r="B601" s="81" t="s">
        <v>558</v>
      </c>
      <c r="C601" s="128"/>
      <c r="D601" s="60" t="s">
        <v>500</v>
      </c>
      <c r="E601" s="60" t="s">
        <v>502</v>
      </c>
      <c r="F601" s="124" t="s">
        <v>557</v>
      </c>
      <c r="G601" s="129"/>
      <c r="H601" s="129"/>
      <c r="I601" s="132">
        <f>I602</f>
        <v>290</v>
      </c>
    </row>
    <row r="602" spans="2:9" ht="38.25">
      <c r="B602" s="81" t="s">
        <v>360</v>
      </c>
      <c r="C602" s="128"/>
      <c r="D602" s="60" t="s">
        <v>500</v>
      </c>
      <c r="E602" s="60" t="s">
        <v>502</v>
      </c>
      <c r="F602" s="124" t="s">
        <v>342</v>
      </c>
      <c r="G602" s="129"/>
      <c r="H602" s="129"/>
      <c r="I602" s="132">
        <f>I603</f>
        <v>290</v>
      </c>
    </row>
    <row r="603" spans="2:9" ht="12.75">
      <c r="B603" s="62" t="s">
        <v>185</v>
      </c>
      <c r="C603" s="79"/>
      <c r="D603" s="60" t="s">
        <v>500</v>
      </c>
      <c r="E603" s="60" t="s">
        <v>502</v>
      </c>
      <c r="F603" s="124" t="s">
        <v>342</v>
      </c>
      <c r="G603" s="60" t="s">
        <v>231</v>
      </c>
      <c r="H603" s="129"/>
      <c r="I603" s="132">
        <f>I604</f>
        <v>290</v>
      </c>
    </row>
    <row r="604" spans="2:9" ht="12.75">
      <c r="B604" s="62" t="s">
        <v>653</v>
      </c>
      <c r="C604" s="60"/>
      <c r="D604" s="60" t="s">
        <v>500</v>
      </c>
      <c r="E604" s="60" t="s">
        <v>502</v>
      </c>
      <c r="F604" s="124" t="s">
        <v>342</v>
      </c>
      <c r="G604" s="60" t="s">
        <v>652</v>
      </c>
      <c r="H604" s="129"/>
      <c r="I604" s="132">
        <f>I605</f>
        <v>290</v>
      </c>
    </row>
    <row r="605" spans="2:9" ht="12.75">
      <c r="B605" s="62" t="s">
        <v>530</v>
      </c>
      <c r="C605" s="60"/>
      <c r="D605" s="60" t="s">
        <v>500</v>
      </c>
      <c r="E605" s="60" t="s">
        <v>502</v>
      </c>
      <c r="F605" s="124" t="s">
        <v>342</v>
      </c>
      <c r="G605" s="60" t="s">
        <v>652</v>
      </c>
      <c r="H605" s="129" t="s">
        <v>520</v>
      </c>
      <c r="I605" s="132">
        <v>290</v>
      </c>
    </row>
    <row r="606" spans="2:9" ht="12.75">
      <c r="B606" s="62" t="s">
        <v>123</v>
      </c>
      <c r="C606" s="79"/>
      <c r="D606" s="60" t="s">
        <v>500</v>
      </c>
      <c r="E606" s="60" t="s">
        <v>503</v>
      </c>
      <c r="F606" s="60"/>
      <c r="G606" s="60"/>
      <c r="H606" s="60"/>
      <c r="I606" s="181">
        <f>I607+I630</f>
        <v>4637.8</v>
      </c>
    </row>
    <row r="607" spans="2:9" ht="12.75">
      <c r="B607" s="66" t="s">
        <v>531</v>
      </c>
      <c r="C607" s="80"/>
      <c r="D607" s="78">
        <v>1000</v>
      </c>
      <c r="E607" s="78">
        <v>1004</v>
      </c>
      <c r="F607" s="78" t="s">
        <v>69</v>
      </c>
      <c r="G607" s="59"/>
      <c r="H607" s="59"/>
      <c r="I607" s="132">
        <f>I608+I612+I616+I620+I626</f>
        <v>4491.6</v>
      </c>
    </row>
    <row r="608" spans="2:9" ht="25.5">
      <c r="B608" s="254" t="s">
        <v>247</v>
      </c>
      <c r="C608" s="125"/>
      <c r="D608" s="78">
        <v>1000</v>
      </c>
      <c r="E608" s="78">
        <v>1004</v>
      </c>
      <c r="F608" s="143" t="s">
        <v>566</v>
      </c>
      <c r="G608" s="59"/>
      <c r="H608" s="59"/>
      <c r="I608" s="132">
        <f>I609</f>
        <v>30.3</v>
      </c>
    </row>
    <row r="609" spans="2:9" ht="12.75">
      <c r="B609" s="62" t="s">
        <v>185</v>
      </c>
      <c r="C609" s="79"/>
      <c r="D609" s="78">
        <v>1000</v>
      </c>
      <c r="E609" s="78">
        <v>1004</v>
      </c>
      <c r="F609" s="143" t="s">
        <v>566</v>
      </c>
      <c r="G609" s="60" t="s">
        <v>231</v>
      </c>
      <c r="H609" s="59"/>
      <c r="I609" s="198">
        <f>I610</f>
        <v>30.3</v>
      </c>
    </row>
    <row r="610" spans="2:9" ht="12.75">
      <c r="B610" s="62" t="s">
        <v>72</v>
      </c>
      <c r="C610" s="79"/>
      <c r="D610" s="78">
        <v>1000</v>
      </c>
      <c r="E610" s="78">
        <v>1004</v>
      </c>
      <c r="F610" s="143" t="s">
        <v>566</v>
      </c>
      <c r="G610" s="60" t="s">
        <v>580</v>
      </c>
      <c r="H610" s="60"/>
      <c r="I610" s="181">
        <f>I611</f>
        <v>30.3</v>
      </c>
    </row>
    <row r="611" spans="2:9" ht="12.75">
      <c r="B611" s="62" t="s">
        <v>509</v>
      </c>
      <c r="C611" s="131"/>
      <c r="D611" s="78">
        <v>1000</v>
      </c>
      <c r="E611" s="78">
        <v>1004</v>
      </c>
      <c r="F611" s="143" t="s">
        <v>566</v>
      </c>
      <c r="G611" s="60" t="s">
        <v>580</v>
      </c>
      <c r="H611" s="60" t="s">
        <v>525</v>
      </c>
      <c r="I611" s="181">
        <v>30.3</v>
      </c>
    </row>
    <row r="612" spans="2:9" ht="41.25" customHeight="1">
      <c r="B612" s="254" t="s">
        <v>842</v>
      </c>
      <c r="C612" s="125"/>
      <c r="D612" s="78">
        <v>1000</v>
      </c>
      <c r="E612" s="78">
        <v>1004</v>
      </c>
      <c r="F612" s="124" t="s">
        <v>567</v>
      </c>
      <c r="G612" s="59"/>
      <c r="H612" s="59"/>
      <c r="I612" s="132">
        <f>I613</f>
        <v>1127.6</v>
      </c>
    </row>
    <row r="613" spans="2:9" ht="12.75">
      <c r="B613" s="62" t="s">
        <v>185</v>
      </c>
      <c r="C613" s="79"/>
      <c r="D613" s="78">
        <v>1000</v>
      </c>
      <c r="E613" s="78">
        <v>1004</v>
      </c>
      <c r="F613" s="124" t="s">
        <v>567</v>
      </c>
      <c r="G613" s="60" t="s">
        <v>231</v>
      </c>
      <c r="H613" s="59"/>
      <c r="I613" s="198">
        <f>I614</f>
        <v>1127.6</v>
      </c>
    </row>
    <row r="614" spans="2:9" ht="12.75">
      <c r="B614" s="62" t="s">
        <v>653</v>
      </c>
      <c r="C614" s="79"/>
      <c r="D614" s="78">
        <v>1000</v>
      </c>
      <c r="E614" s="78">
        <v>1004</v>
      </c>
      <c r="F614" s="124" t="s">
        <v>567</v>
      </c>
      <c r="G614" s="60" t="s">
        <v>652</v>
      </c>
      <c r="H614" s="59"/>
      <c r="I614" s="198">
        <f>I615</f>
        <v>1127.6</v>
      </c>
    </row>
    <row r="615" spans="2:9" ht="12.75">
      <c r="B615" s="62" t="s">
        <v>508</v>
      </c>
      <c r="C615" s="131"/>
      <c r="D615" s="78">
        <v>1000</v>
      </c>
      <c r="E615" s="78">
        <v>1004</v>
      </c>
      <c r="F615" s="124" t="s">
        <v>567</v>
      </c>
      <c r="G615" s="60" t="s">
        <v>652</v>
      </c>
      <c r="H615" s="60">
        <v>3</v>
      </c>
      <c r="I615" s="181">
        <v>1127.6</v>
      </c>
    </row>
    <row r="616" spans="2:9" ht="63.75">
      <c r="B616" s="261" t="s">
        <v>847</v>
      </c>
      <c r="C616" s="125"/>
      <c r="D616" s="78">
        <v>1000</v>
      </c>
      <c r="E616" s="78">
        <v>1004</v>
      </c>
      <c r="F616" s="124" t="s">
        <v>568</v>
      </c>
      <c r="G616" s="59"/>
      <c r="H616" s="59"/>
      <c r="I616" s="132">
        <f>I617</f>
        <v>7.2</v>
      </c>
    </row>
    <row r="617" spans="2:9" ht="12.75">
      <c r="B617" s="62" t="s">
        <v>185</v>
      </c>
      <c r="C617" s="79"/>
      <c r="D617" s="78">
        <v>1000</v>
      </c>
      <c r="E617" s="78">
        <v>1004</v>
      </c>
      <c r="F617" s="124" t="s">
        <v>568</v>
      </c>
      <c r="G617" s="60" t="s">
        <v>231</v>
      </c>
      <c r="H617" s="60"/>
      <c r="I617" s="181">
        <f>I618</f>
        <v>7.2</v>
      </c>
    </row>
    <row r="618" spans="2:9" ht="12.75">
      <c r="B618" s="62" t="s">
        <v>653</v>
      </c>
      <c r="C618" s="79"/>
      <c r="D618" s="78">
        <v>1000</v>
      </c>
      <c r="E618" s="78">
        <v>1004</v>
      </c>
      <c r="F618" s="124" t="s">
        <v>568</v>
      </c>
      <c r="G618" s="60" t="s">
        <v>652</v>
      </c>
      <c r="H618" s="60"/>
      <c r="I618" s="181">
        <f>I619</f>
        <v>7.2</v>
      </c>
    </row>
    <row r="619" spans="2:9" ht="12.75">
      <c r="B619" s="62" t="s">
        <v>508</v>
      </c>
      <c r="C619" s="131"/>
      <c r="D619" s="78">
        <v>1000</v>
      </c>
      <c r="E619" s="78">
        <v>1004</v>
      </c>
      <c r="F619" s="124" t="s">
        <v>568</v>
      </c>
      <c r="G619" s="60" t="s">
        <v>652</v>
      </c>
      <c r="H619" s="60">
        <v>3</v>
      </c>
      <c r="I619" s="181">
        <v>7.2</v>
      </c>
    </row>
    <row r="620" spans="2:9" ht="25.5">
      <c r="B620" s="254" t="s">
        <v>848</v>
      </c>
      <c r="C620" s="125"/>
      <c r="D620" s="78">
        <v>1000</v>
      </c>
      <c r="E620" s="78">
        <v>1004</v>
      </c>
      <c r="F620" s="124" t="s">
        <v>569</v>
      </c>
      <c r="G620" s="59"/>
      <c r="H620" s="59"/>
      <c r="I620" s="132">
        <f>I621</f>
        <v>3276.5</v>
      </c>
    </row>
    <row r="621" spans="2:9" ht="12.75">
      <c r="B621" s="62" t="s">
        <v>185</v>
      </c>
      <c r="C621" s="79"/>
      <c r="D621" s="78">
        <v>1000</v>
      </c>
      <c r="E621" s="78">
        <v>1004</v>
      </c>
      <c r="F621" s="124" t="s">
        <v>569</v>
      </c>
      <c r="G621" s="60" t="s">
        <v>231</v>
      </c>
      <c r="H621" s="60"/>
      <c r="I621" s="181">
        <f>I622+I624</f>
        <v>3276.5</v>
      </c>
    </row>
    <row r="622" spans="2:9" ht="12.75">
      <c r="B622" s="62" t="s">
        <v>72</v>
      </c>
      <c r="C622" s="79"/>
      <c r="D622" s="78">
        <v>1000</v>
      </c>
      <c r="E622" s="78">
        <v>1004</v>
      </c>
      <c r="F622" s="124" t="s">
        <v>569</v>
      </c>
      <c r="G622" s="60" t="s">
        <v>580</v>
      </c>
      <c r="H622" s="60"/>
      <c r="I622" s="181">
        <f>I623</f>
        <v>2303.5</v>
      </c>
    </row>
    <row r="623" spans="2:9" ht="12.75">
      <c r="B623" s="62" t="s">
        <v>508</v>
      </c>
      <c r="C623" s="131"/>
      <c r="D623" s="78">
        <v>1000</v>
      </c>
      <c r="E623" s="78">
        <v>1004</v>
      </c>
      <c r="F623" s="124" t="s">
        <v>569</v>
      </c>
      <c r="G623" s="60" t="s">
        <v>580</v>
      </c>
      <c r="H623" s="60">
        <v>3</v>
      </c>
      <c r="I623" s="181">
        <v>2303.5</v>
      </c>
    </row>
    <row r="624" spans="2:9" ht="12.75">
      <c r="B624" s="62" t="s">
        <v>653</v>
      </c>
      <c r="C624" s="131"/>
      <c r="D624" s="78">
        <v>1000</v>
      </c>
      <c r="E624" s="78">
        <v>1004</v>
      </c>
      <c r="F624" s="124" t="s">
        <v>569</v>
      </c>
      <c r="G624" s="60" t="s">
        <v>652</v>
      </c>
      <c r="H624" s="60"/>
      <c r="I624" s="181">
        <f>I625</f>
        <v>973</v>
      </c>
    </row>
    <row r="625" spans="2:9" ht="12.75">
      <c r="B625" s="62" t="s">
        <v>508</v>
      </c>
      <c r="C625" s="131"/>
      <c r="D625" s="78">
        <v>1000</v>
      </c>
      <c r="E625" s="78">
        <v>1004</v>
      </c>
      <c r="F625" s="124" t="s">
        <v>569</v>
      </c>
      <c r="G625" s="60" t="s">
        <v>652</v>
      </c>
      <c r="H625" s="60" t="s">
        <v>78</v>
      </c>
      <c r="I625" s="181">
        <v>973</v>
      </c>
    </row>
    <row r="626" spans="2:9" ht="38.25">
      <c r="B626" s="254" t="s">
        <v>849</v>
      </c>
      <c r="C626" s="125"/>
      <c r="D626" s="78">
        <v>1000</v>
      </c>
      <c r="E626" s="78">
        <v>1004</v>
      </c>
      <c r="F626" s="78" t="s">
        <v>570</v>
      </c>
      <c r="G626" s="60"/>
      <c r="H626" s="60"/>
      <c r="I626" s="181">
        <f>I627</f>
        <v>50</v>
      </c>
    </row>
    <row r="627" spans="2:9" ht="12.75">
      <c r="B627" s="62" t="s">
        <v>185</v>
      </c>
      <c r="C627" s="79"/>
      <c r="D627" s="78">
        <v>1000</v>
      </c>
      <c r="E627" s="78">
        <v>1004</v>
      </c>
      <c r="F627" s="78" t="s">
        <v>570</v>
      </c>
      <c r="G627" s="60" t="s">
        <v>231</v>
      </c>
      <c r="H627" s="60"/>
      <c r="I627" s="181">
        <f>I628</f>
        <v>50</v>
      </c>
    </row>
    <row r="628" spans="2:9" ht="12.75">
      <c r="B628" s="62" t="s">
        <v>72</v>
      </c>
      <c r="C628" s="79"/>
      <c r="D628" s="78">
        <v>1000</v>
      </c>
      <c r="E628" s="78">
        <v>1004</v>
      </c>
      <c r="F628" s="78" t="s">
        <v>570</v>
      </c>
      <c r="G628" s="60" t="s">
        <v>580</v>
      </c>
      <c r="H628" s="60"/>
      <c r="I628" s="181">
        <f>I629</f>
        <v>50</v>
      </c>
    </row>
    <row r="629" spans="2:9" ht="12.75">
      <c r="B629" s="62" t="s">
        <v>508</v>
      </c>
      <c r="C629" s="131"/>
      <c r="D629" s="78">
        <v>1000</v>
      </c>
      <c r="E629" s="78">
        <v>1004</v>
      </c>
      <c r="F629" s="78" t="s">
        <v>570</v>
      </c>
      <c r="G629" s="60" t="s">
        <v>580</v>
      </c>
      <c r="H629" s="60">
        <v>3</v>
      </c>
      <c r="I629" s="181">
        <v>50</v>
      </c>
    </row>
    <row r="630" spans="2:9" ht="25.5">
      <c r="B630" s="133" t="s">
        <v>323</v>
      </c>
      <c r="C630" s="79"/>
      <c r="D630" s="77">
        <v>1000</v>
      </c>
      <c r="E630" s="77">
        <v>1004</v>
      </c>
      <c r="F630" s="136" t="s">
        <v>322</v>
      </c>
      <c r="G630" s="60"/>
      <c r="H630" s="60"/>
      <c r="I630" s="181">
        <f>I631</f>
        <v>146.2</v>
      </c>
    </row>
    <row r="631" spans="2:9" ht="38.25">
      <c r="B631" s="81" t="s">
        <v>704</v>
      </c>
      <c r="C631" s="79"/>
      <c r="D631" s="77">
        <v>1000</v>
      </c>
      <c r="E631" s="77">
        <v>1004</v>
      </c>
      <c r="F631" s="136" t="s">
        <v>703</v>
      </c>
      <c r="G631" s="60"/>
      <c r="H631" s="60"/>
      <c r="I631" s="181">
        <f>I632</f>
        <v>146.2</v>
      </c>
    </row>
    <row r="632" spans="2:9" ht="76.5">
      <c r="B632" s="254" t="s">
        <v>656</v>
      </c>
      <c r="C632" s="79"/>
      <c r="D632" s="77">
        <v>1000</v>
      </c>
      <c r="E632" s="77">
        <v>1004</v>
      </c>
      <c r="F632" s="144" t="s">
        <v>691</v>
      </c>
      <c r="G632" s="60"/>
      <c r="H632" s="60"/>
      <c r="I632" s="181">
        <f>I633</f>
        <v>146.2</v>
      </c>
    </row>
    <row r="633" spans="2:9" ht="16.5" customHeight="1">
      <c r="B633" s="62" t="s">
        <v>793</v>
      </c>
      <c r="C633" s="131"/>
      <c r="D633" s="77">
        <v>1000</v>
      </c>
      <c r="E633" s="77">
        <v>1004</v>
      </c>
      <c r="F633" s="144" t="s">
        <v>691</v>
      </c>
      <c r="G633" s="60" t="s">
        <v>794</v>
      </c>
      <c r="H633" s="59"/>
      <c r="I633" s="198">
        <f>I634</f>
        <v>146.2</v>
      </c>
    </row>
    <row r="634" spans="2:9" ht="12.75">
      <c r="B634" s="62" t="s">
        <v>483</v>
      </c>
      <c r="C634" s="131"/>
      <c r="D634" s="77">
        <v>1000</v>
      </c>
      <c r="E634" s="77">
        <v>1004</v>
      </c>
      <c r="F634" s="144" t="s">
        <v>691</v>
      </c>
      <c r="G634" s="60">
        <v>610</v>
      </c>
      <c r="H634" s="59"/>
      <c r="I634" s="198">
        <f>I635</f>
        <v>146.2</v>
      </c>
    </row>
    <row r="635" spans="2:9" ht="12.75">
      <c r="B635" s="62" t="s">
        <v>508</v>
      </c>
      <c r="C635" s="78"/>
      <c r="D635" s="77">
        <v>1000</v>
      </c>
      <c r="E635" s="77">
        <v>1004</v>
      </c>
      <c r="F635" s="144" t="s">
        <v>691</v>
      </c>
      <c r="G635" s="60">
        <v>610</v>
      </c>
      <c r="H635" s="60">
        <v>3</v>
      </c>
      <c r="I635" s="181">
        <v>146.2</v>
      </c>
    </row>
    <row r="636" spans="2:9" ht="12.75">
      <c r="B636" s="62" t="s">
        <v>113</v>
      </c>
      <c r="C636" s="79"/>
      <c r="D636" s="60" t="s">
        <v>500</v>
      </c>
      <c r="E636" s="60" t="s">
        <v>504</v>
      </c>
      <c r="F636" s="60"/>
      <c r="G636" s="60"/>
      <c r="H636" s="60"/>
      <c r="I636" s="132">
        <f>I637</f>
        <v>877.5000000000001</v>
      </c>
    </row>
    <row r="637" spans="2:9" ht="12.75">
      <c r="B637" s="66" t="s">
        <v>531</v>
      </c>
      <c r="C637" s="80"/>
      <c r="D637" s="60" t="s">
        <v>500</v>
      </c>
      <c r="E637" s="60" t="s">
        <v>504</v>
      </c>
      <c r="F637" s="78" t="s">
        <v>69</v>
      </c>
      <c r="G637" s="60"/>
      <c r="H637" s="60"/>
      <c r="I637" s="132">
        <f>I638</f>
        <v>877.5000000000001</v>
      </c>
    </row>
    <row r="638" spans="2:9" ht="25.5">
      <c r="B638" s="254" t="s">
        <v>845</v>
      </c>
      <c r="C638" s="79"/>
      <c r="D638" s="60" t="s">
        <v>500</v>
      </c>
      <c r="E638" s="60" t="s">
        <v>504</v>
      </c>
      <c r="F638" s="124" t="s">
        <v>571</v>
      </c>
      <c r="G638" s="60"/>
      <c r="H638" s="60"/>
      <c r="I638" s="132">
        <f>I639+I643</f>
        <v>877.5000000000001</v>
      </c>
    </row>
    <row r="639" spans="2:9" ht="38.25">
      <c r="B639" s="62" t="s">
        <v>532</v>
      </c>
      <c r="C639" s="79"/>
      <c r="D639" s="60" t="s">
        <v>500</v>
      </c>
      <c r="E639" s="60" t="s">
        <v>504</v>
      </c>
      <c r="F639" s="124" t="s">
        <v>571</v>
      </c>
      <c r="G639" s="60" t="s">
        <v>236</v>
      </c>
      <c r="H639" s="60"/>
      <c r="I639" s="132">
        <f>I640</f>
        <v>709.4000000000001</v>
      </c>
    </row>
    <row r="640" spans="2:9" ht="12.75">
      <c r="B640" s="62" t="s">
        <v>476</v>
      </c>
      <c r="C640" s="79"/>
      <c r="D640" s="60" t="s">
        <v>500</v>
      </c>
      <c r="E640" s="60" t="s">
        <v>504</v>
      </c>
      <c r="F640" s="124" t="s">
        <v>571</v>
      </c>
      <c r="G640" s="60" t="s">
        <v>533</v>
      </c>
      <c r="H640" s="60"/>
      <c r="I640" s="132">
        <f>I641+I642</f>
        <v>709.4000000000001</v>
      </c>
    </row>
    <row r="641" spans="2:9" ht="12.75">
      <c r="B641" s="62" t="s">
        <v>530</v>
      </c>
      <c r="C641" s="79"/>
      <c r="D641" s="60" t="s">
        <v>500</v>
      </c>
      <c r="E641" s="60" t="s">
        <v>504</v>
      </c>
      <c r="F641" s="124" t="s">
        <v>571</v>
      </c>
      <c r="G641" s="60" t="s">
        <v>533</v>
      </c>
      <c r="H641" s="60" t="s">
        <v>520</v>
      </c>
      <c r="I641" s="132">
        <v>35.2</v>
      </c>
    </row>
    <row r="642" spans="2:9" ht="12.75">
      <c r="B642" s="62" t="s">
        <v>508</v>
      </c>
      <c r="C642" s="79"/>
      <c r="D642" s="60" t="s">
        <v>500</v>
      </c>
      <c r="E642" s="60" t="s">
        <v>504</v>
      </c>
      <c r="F642" s="124" t="s">
        <v>571</v>
      </c>
      <c r="G642" s="60" t="s">
        <v>533</v>
      </c>
      <c r="H642" s="60">
        <v>3</v>
      </c>
      <c r="I642" s="132">
        <v>674.2</v>
      </c>
    </row>
    <row r="643" spans="2:9" ht="12.75">
      <c r="B643" s="66" t="s">
        <v>753</v>
      </c>
      <c r="C643" s="125"/>
      <c r="D643" s="60" t="s">
        <v>500</v>
      </c>
      <c r="E643" s="60" t="s">
        <v>504</v>
      </c>
      <c r="F643" s="124" t="s">
        <v>571</v>
      </c>
      <c r="G643" s="60" t="s">
        <v>536</v>
      </c>
      <c r="H643" s="60"/>
      <c r="I643" s="132">
        <f>I644</f>
        <v>168.1</v>
      </c>
    </row>
    <row r="644" spans="2:9" ht="12.75">
      <c r="B644" s="66" t="s">
        <v>537</v>
      </c>
      <c r="C644" s="125"/>
      <c r="D644" s="60" t="s">
        <v>500</v>
      </c>
      <c r="E644" s="60" t="s">
        <v>504</v>
      </c>
      <c r="F644" s="124" t="s">
        <v>571</v>
      </c>
      <c r="G644" s="60" t="s">
        <v>538</v>
      </c>
      <c r="H644" s="60"/>
      <c r="I644" s="132">
        <f>I645</f>
        <v>168.1</v>
      </c>
    </row>
    <row r="645" spans="2:9" ht="12.75">
      <c r="B645" s="62" t="s">
        <v>508</v>
      </c>
      <c r="C645" s="79"/>
      <c r="D645" s="60" t="s">
        <v>500</v>
      </c>
      <c r="E645" s="60" t="s">
        <v>504</v>
      </c>
      <c r="F645" s="124" t="s">
        <v>571</v>
      </c>
      <c r="G645" s="60" t="s">
        <v>538</v>
      </c>
      <c r="H645" s="60">
        <v>3</v>
      </c>
      <c r="I645" s="132">
        <v>168.1</v>
      </c>
    </row>
    <row r="646" spans="2:9" ht="12.75">
      <c r="B646" s="62" t="s">
        <v>122</v>
      </c>
      <c r="C646" s="79"/>
      <c r="D646" s="60" t="s">
        <v>505</v>
      </c>
      <c r="E646" s="60"/>
      <c r="F646" s="60"/>
      <c r="G646" s="60"/>
      <c r="H646" s="60"/>
      <c r="I646" s="132">
        <f>I647</f>
        <v>126</v>
      </c>
    </row>
    <row r="647" spans="2:9" ht="12.75">
      <c r="B647" s="62" t="s">
        <v>383</v>
      </c>
      <c r="C647" s="79"/>
      <c r="D647" s="60" t="s">
        <v>505</v>
      </c>
      <c r="E647" s="60" t="s">
        <v>382</v>
      </c>
      <c r="F647" s="60"/>
      <c r="G647" s="60"/>
      <c r="H647" s="60"/>
      <c r="I647" s="132">
        <f>I648</f>
        <v>126</v>
      </c>
    </row>
    <row r="648" spans="2:9" ht="38.25">
      <c r="B648" s="81" t="s">
        <v>564</v>
      </c>
      <c r="C648" s="128"/>
      <c r="D648" s="60" t="s">
        <v>505</v>
      </c>
      <c r="E648" s="60" t="s">
        <v>382</v>
      </c>
      <c r="F648" s="124" t="s">
        <v>563</v>
      </c>
      <c r="G648" s="60"/>
      <c r="H648" s="60"/>
      <c r="I648" s="132">
        <f>I649+I653+I657</f>
        <v>126</v>
      </c>
    </row>
    <row r="649" spans="2:9" ht="51">
      <c r="B649" s="81" t="s">
        <v>550</v>
      </c>
      <c r="C649" s="128"/>
      <c r="D649" s="60" t="s">
        <v>505</v>
      </c>
      <c r="E649" s="60" t="s">
        <v>382</v>
      </c>
      <c r="F649" s="124" t="s">
        <v>351</v>
      </c>
      <c r="G649" s="129"/>
      <c r="H649" s="129"/>
      <c r="I649" s="132">
        <f>I650</f>
        <v>30</v>
      </c>
    </row>
    <row r="650" spans="2:9" ht="12.75">
      <c r="B650" s="66" t="s">
        <v>753</v>
      </c>
      <c r="C650" s="128"/>
      <c r="D650" s="60" t="s">
        <v>505</v>
      </c>
      <c r="E650" s="60" t="s">
        <v>382</v>
      </c>
      <c r="F650" s="124" t="s">
        <v>351</v>
      </c>
      <c r="G650" s="60" t="s">
        <v>536</v>
      </c>
      <c r="H650" s="60"/>
      <c r="I650" s="132">
        <f>I651</f>
        <v>30</v>
      </c>
    </row>
    <row r="651" spans="2:9" ht="12.75">
      <c r="B651" s="66" t="s">
        <v>537</v>
      </c>
      <c r="C651" s="128"/>
      <c r="D651" s="60" t="s">
        <v>505</v>
      </c>
      <c r="E651" s="60" t="s">
        <v>382</v>
      </c>
      <c r="F651" s="124" t="s">
        <v>351</v>
      </c>
      <c r="G651" s="60" t="s">
        <v>538</v>
      </c>
      <c r="H651" s="60"/>
      <c r="I651" s="132">
        <f>I652</f>
        <v>30</v>
      </c>
    </row>
    <row r="652" spans="2:9" ht="12.75">
      <c r="B652" s="62" t="s">
        <v>530</v>
      </c>
      <c r="C652" s="128"/>
      <c r="D652" s="60" t="s">
        <v>505</v>
      </c>
      <c r="E652" s="60" t="s">
        <v>382</v>
      </c>
      <c r="F652" s="124" t="s">
        <v>351</v>
      </c>
      <c r="G652" s="60" t="s">
        <v>538</v>
      </c>
      <c r="H652" s="60">
        <v>2</v>
      </c>
      <c r="I652" s="132">
        <v>30</v>
      </c>
    </row>
    <row r="653" spans="2:9" ht="51">
      <c r="B653" s="254" t="s">
        <v>865</v>
      </c>
      <c r="C653" s="128"/>
      <c r="D653" s="60" t="s">
        <v>505</v>
      </c>
      <c r="E653" s="60" t="s">
        <v>382</v>
      </c>
      <c r="F653" s="124" t="s">
        <v>352</v>
      </c>
      <c r="G653" s="129"/>
      <c r="H653" s="129"/>
      <c r="I653" s="132">
        <f>I654</f>
        <v>3</v>
      </c>
    </row>
    <row r="654" spans="2:9" ht="12.75">
      <c r="B654" s="66" t="s">
        <v>753</v>
      </c>
      <c r="C654" s="128"/>
      <c r="D654" s="60" t="s">
        <v>505</v>
      </c>
      <c r="E654" s="60" t="s">
        <v>382</v>
      </c>
      <c r="F654" s="124" t="s">
        <v>352</v>
      </c>
      <c r="G654" s="60" t="s">
        <v>536</v>
      </c>
      <c r="H654" s="60"/>
      <c r="I654" s="132">
        <f>I655</f>
        <v>3</v>
      </c>
    </row>
    <row r="655" spans="2:11" ht="12.75">
      <c r="B655" s="66" t="s">
        <v>537</v>
      </c>
      <c r="C655" s="128"/>
      <c r="D655" s="60" t="s">
        <v>505</v>
      </c>
      <c r="E655" s="60" t="s">
        <v>382</v>
      </c>
      <c r="F655" s="124" t="s">
        <v>352</v>
      </c>
      <c r="G655" s="60" t="s">
        <v>538</v>
      </c>
      <c r="H655" s="60"/>
      <c r="I655" s="132">
        <f>I656</f>
        <v>3</v>
      </c>
      <c r="K655" s="63"/>
    </row>
    <row r="656" spans="2:9" ht="12.75">
      <c r="B656" s="62" t="s">
        <v>530</v>
      </c>
      <c r="C656" s="128"/>
      <c r="D656" s="60" t="s">
        <v>505</v>
      </c>
      <c r="E656" s="60" t="s">
        <v>382</v>
      </c>
      <c r="F656" s="124" t="s">
        <v>352</v>
      </c>
      <c r="G656" s="60" t="s">
        <v>538</v>
      </c>
      <c r="H656" s="60">
        <v>2</v>
      </c>
      <c r="I656" s="132">
        <v>3</v>
      </c>
    </row>
    <row r="657" spans="2:9" ht="51">
      <c r="B657" s="254" t="s">
        <v>552</v>
      </c>
      <c r="C657" s="128"/>
      <c r="D657" s="60" t="s">
        <v>505</v>
      </c>
      <c r="E657" s="60" t="s">
        <v>382</v>
      </c>
      <c r="F657" s="124" t="s">
        <v>353</v>
      </c>
      <c r="G657" s="129"/>
      <c r="H657" s="129"/>
      <c r="I657" s="132">
        <f>I658</f>
        <v>93</v>
      </c>
    </row>
    <row r="658" spans="2:9" ht="12.75">
      <c r="B658" s="66" t="s">
        <v>753</v>
      </c>
      <c r="C658" s="128"/>
      <c r="D658" s="60" t="s">
        <v>505</v>
      </c>
      <c r="E658" s="60" t="s">
        <v>382</v>
      </c>
      <c r="F658" s="124" t="s">
        <v>353</v>
      </c>
      <c r="G658" s="60" t="s">
        <v>536</v>
      </c>
      <c r="H658" s="60"/>
      <c r="I658" s="132">
        <f>I659</f>
        <v>93</v>
      </c>
    </row>
    <row r="659" spans="2:9" ht="12.75">
      <c r="B659" s="66" t="s">
        <v>537</v>
      </c>
      <c r="C659" s="128"/>
      <c r="D659" s="60" t="s">
        <v>505</v>
      </c>
      <c r="E659" s="60" t="s">
        <v>382</v>
      </c>
      <c r="F659" s="124" t="s">
        <v>353</v>
      </c>
      <c r="G659" s="60" t="s">
        <v>538</v>
      </c>
      <c r="H659" s="60"/>
      <c r="I659" s="132">
        <f>I660</f>
        <v>93</v>
      </c>
    </row>
    <row r="660" spans="2:9" ht="12.75">
      <c r="B660" s="62" t="s">
        <v>530</v>
      </c>
      <c r="C660" s="128"/>
      <c r="D660" s="60" t="s">
        <v>505</v>
      </c>
      <c r="E660" s="60" t="s">
        <v>382</v>
      </c>
      <c r="F660" s="124" t="s">
        <v>353</v>
      </c>
      <c r="G660" s="60" t="s">
        <v>538</v>
      </c>
      <c r="H660" s="60">
        <v>2</v>
      </c>
      <c r="I660" s="132">
        <v>93</v>
      </c>
    </row>
  </sheetData>
  <sheetProtection/>
  <autoFilter ref="B8:I660"/>
  <mergeCells count="1">
    <mergeCell ref="B6:I6"/>
  </mergeCells>
  <printOptions/>
  <pageMargins left="0.84" right="0.2" top="0.57" bottom="0.27" header="0.2" footer="0.2"/>
  <pageSetup horizontalDpi="600" verticalDpi="600" orientation="portrait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44">
    <tabColor indexed="12"/>
  </sheetPr>
  <dimension ref="B2:N341"/>
  <sheetViews>
    <sheetView view="pageBreakPreview" zoomScale="60" zoomScalePageLayoutView="0" workbookViewId="0" topLeftCell="B1">
      <pane xSplit="4" ySplit="10" topLeftCell="F200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C27" sqref="C27"/>
    </sheetView>
  </sheetViews>
  <sheetFormatPr defaultColWidth="9.00390625" defaultRowHeight="12.75"/>
  <cols>
    <col min="1" max="1" width="9.125" style="151" customWidth="1"/>
    <col min="2" max="2" width="82.875" style="152" customWidth="1"/>
    <col min="3" max="3" width="14.375" style="151" customWidth="1"/>
    <col min="4" max="4" width="7.125" style="183" customWidth="1"/>
    <col min="5" max="5" width="7.125" style="151" customWidth="1"/>
    <col min="6" max="6" width="14.75390625" style="151" customWidth="1"/>
    <col min="7" max="7" width="15.625" style="151" customWidth="1"/>
    <col min="8" max="8" width="11.625" style="151" customWidth="1"/>
    <col min="9" max="9" width="12.00390625" style="151" customWidth="1"/>
    <col min="10" max="10" width="15.375" style="151" customWidth="1"/>
    <col min="11" max="16384" width="9.125" style="151" customWidth="1"/>
  </cols>
  <sheetData>
    <row r="2" spans="3:10" ht="12.75">
      <c r="C2" s="153"/>
      <c r="D2" s="154"/>
      <c r="E2" s="153"/>
      <c r="J2" s="155" t="s">
        <v>290</v>
      </c>
    </row>
    <row r="3" spans="3:10" ht="12.75">
      <c r="C3" s="156"/>
      <c r="D3" s="157"/>
      <c r="E3" s="156"/>
      <c r="J3" s="158" t="s">
        <v>579</v>
      </c>
    </row>
    <row r="4" spans="3:10" ht="12.75">
      <c r="C4" s="156"/>
      <c r="D4" s="157"/>
      <c r="E4" s="156"/>
      <c r="J4" s="158" t="s">
        <v>548</v>
      </c>
    </row>
    <row r="5" spans="2:5" ht="12.75">
      <c r="B5" s="159"/>
      <c r="C5" s="160"/>
      <c r="D5" s="161"/>
      <c r="E5" s="160"/>
    </row>
    <row r="6" spans="2:10" ht="12.75">
      <c r="B6" s="282" t="s">
        <v>485</v>
      </c>
      <c r="C6" s="282"/>
      <c r="D6" s="282"/>
      <c r="E6" s="282"/>
      <c r="F6" s="282"/>
      <c r="G6" s="282"/>
      <c r="H6" s="282"/>
      <c r="I6" s="282"/>
      <c r="J6" s="282"/>
    </row>
    <row r="7" spans="2:7" ht="12.75">
      <c r="B7" s="184"/>
      <c r="C7" s="184"/>
      <c r="D7" s="184"/>
      <c r="E7" s="184"/>
      <c r="F7" s="184"/>
      <c r="G7" s="162"/>
    </row>
    <row r="8" spans="2:10" ht="63.75">
      <c r="B8" s="163" t="s">
        <v>283</v>
      </c>
      <c r="C8" s="135" t="s">
        <v>506</v>
      </c>
      <c r="D8" s="129" t="s">
        <v>114</v>
      </c>
      <c r="E8" s="135" t="s">
        <v>462</v>
      </c>
      <c r="F8" s="164" t="s">
        <v>433</v>
      </c>
      <c r="G8" s="165" t="s">
        <v>160</v>
      </c>
      <c r="H8" s="165" t="s">
        <v>253</v>
      </c>
      <c r="I8" s="165" t="s">
        <v>254</v>
      </c>
      <c r="J8" s="165" t="s">
        <v>255</v>
      </c>
    </row>
    <row r="9" spans="2:13" ht="12.75">
      <c r="B9" s="166" t="s">
        <v>529</v>
      </c>
      <c r="C9" s="167"/>
      <c r="D9" s="168"/>
      <c r="E9" s="169"/>
      <c r="F9" s="170">
        <f>F10+F258+F261+F264+F267+F270+F278+F281+F284+F287+F292+F300+F307+F310+F304+F167+F170+F173+F313+F316+F319+F137+F140+F143+F146+F179+F182+F188+F191+F194+F197+F207+F200+F210+F213+F216+F219+F222+F225+F228+F231+F234+F237+F240+F243+F246+F249+F252+F322+F325+F328+F331+F334+F149+F152+F155+F158+F161+F164+F176+F255+F185+F337+F273+F297</f>
        <v>176249.80000000002</v>
      </c>
      <c r="G9" s="170">
        <f>G10+G258+G261+G264+G267+G270+G278+G281+G284+G287+G292+G300+G307+G310+G304+G167+G170+G173+G313+G316+G319+G137+G140+G143+G146+G179+G182+G188+G191+G194+G197+G207+G200+G210+G213+G216+G219+G222+G225+G228+G231+G234+G237+G240+G243+G246+G249+G252+G322+G325+G328+G331+G334+G149+G152+G155+G158+G161+G164+G176+G255+G185+G337+G273+G297</f>
        <v>2400</v>
      </c>
      <c r="H9" s="170">
        <f>H10+H258+H261+H264+H267+H270+H278+H281+H284+H287+H292+H300+H307+H310+H304+H167+H170+H173+H313+H316+H319+H137+H140+H143+H146+H179+H182+H188+H191+H194+H197+H207+H200+H210+H213+H216+H219+H222+H225+H228+H231+H234+H237+H240+H243+H246+H249+H252+H322+H325+H328+H331+H334+H149+H152+H155+H158+H161+H164+H176+H255+H185+H337+H273+H297</f>
        <v>80572.99999999999</v>
      </c>
      <c r="I9" s="170">
        <f>I10+I258+I261+I264+I267+I270+I278+I281+I284+I287+I292+I300+I307+I310+I304+I167+I170+I173+I313+I316+I319+I137+I140+I143+I146+I179+I182+I188+I191+I194+I197+I207+I200+I210+I213+I216+I219+I222+I225+I228+I231+I234+I237+I240+I243+I246+I249+I252+I322+I325+I328+I331+I334+I149+I152+I155+I158+I161+I164+I176+I255+I185+I337+I273+I297</f>
        <v>89372.20000000001</v>
      </c>
      <c r="J9" s="170">
        <f>J10+J258+J261+J264+J267+J270+J278+J281+J284+J287+J292+J300+J307+J310+J304+J167+J170+J173+J313+J316+J319+J137+J140+J143+J146+J179+J182+J188+J191+J194+J197+J207+J200+J210+J213+J216+J219+J222+J225+J228+J231+J234+J237+J240+J243+J246+J249+J252+J322+J325+J328+J331+J334+J149+J152+J155+J158+J161+J164+J176+J255+J185+J337+J273+J297</f>
        <v>3904.6</v>
      </c>
      <c r="L9" s="171"/>
      <c r="M9" s="171"/>
    </row>
    <row r="10" spans="2:10" ht="12.75">
      <c r="B10" s="166" t="s">
        <v>531</v>
      </c>
      <c r="C10" s="169"/>
      <c r="D10" s="168"/>
      <c r="E10" s="169"/>
      <c r="F10" s="170">
        <f>F14+F20+F23+F26+F29+F34+F39+F44+F49+F52+F55+F58+F61+F64+F70+F73+F67+F76+F79+F92+F95+F102+F105+F110+F113+F120+F123+F128+F131+F134+F17+F11</f>
        <v>55003.299999999996</v>
      </c>
      <c r="G10" s="170">
        <f>G14+G20+G23+G26+G29+G34+G39+G44+G49+G52+G55+G58+G61+G64+G70+G73+G67+G76+G79+G92+G95+G102+G105+G110+G113+G120+G123+G128+G131+G134+G17+G11</f>
        <v>2400</v>
      </c>
      <c r="H10" s="170">
        <f>H14+H20+H23+H26+H29+H34+H39+H44+H49+H52+H55+H58+H61+H64+H70+H73+H67+H76+H79+H92+H95+H102+H105+H110+H113+H120+H123+H128+H131+H134+H17+H11</f>
        <v>33109.799999999996</v>
      </c>
      <c r="I10" s="170">
        <f>I14+I20+I23+I26+I29+I34+I39+I44+I49+I52+I55+I58+I61+I64+I70+I73+I67+I76+I79+I92+I95+I102+I105+I110+I113+I120+I123+I128+I131+I134+I17+I11</f>
        <v>15588.900000000001</v>
      </c>
      <c r="J10" s="170">
        <f>J14+J20+J23+J26+J29+J34+J39+J44+J49+J52+J55+J58+J61+J64+J70+J73+J67+J76+J79+J92+J95+J102+J105+J110+J113+J120+J123+J128+J131+J134+J17+J11</f>
        <v>3904.6</v>
      </c>
    </row>
    <row r="11" spans="2:10" ht="38.25">
      <c r="B11" s="261" t="s">
        <v>838</v>
      </c>
      <c r="C11" s="262" t="s">
        <v>329</v>
      </c>
      <c r="D11" s="129"/>
      <c r="E11" s="135"/>
      <c r="F11" s="132">
        <f>H11+I11+J11+G11</f>
        <v>1111.4</v>
      </c>
      <c r="G11" s="132"/>
      <c r="H11" s="132"/>
      <c r="I11" s="132"/>
      <c r="J11" s="132">
        <f>J12</f>
        <v>1111.4</v>
      </c>
    </row>
    <row r="12" spans="2:10" ht="25.5">
      <c r="B12" s="130" t="s">
        <v>182</v>
      </c>
      <c r="C12" s="262" t="s">
        <v>329</v>
      </c>
      <c r="D12" s="129" t="s">
        <v>181</v>
      </c>
      <c r="E12" s="135"/>
      <c r="F12" s="132">
        <f>H12+I12+J12+G12</f>
        <v>1111.4</v>
      </c>
      <c r="G12" s="132"/>
      <c r="H12" s="132"/>
      <c r="I12" s="132"/>
      <c r="J12" s="132">
        <f>J13</f>
        <v>1111.4</v>
      </c>
    </row>
    <row r="13" spans="2:10" ht="12.75">
      <c r="B13" s="62" t="s">
        <v>123</v>
      </c>
      <c r="C13" s="262" t="s">
        <v>329</v>
      </c>
      <c r="D13" s="129" t="s">
        <v>181</v>
      </c>
      <c r="E13" s="135">
        <v>1004</v>
      </c>
      <c r="F13" s="132">
        <f>H13+I13+J13+G13</f>
        <v>1111.4</v>
      </c>
      <c r="G13" s="132"/>
      <c r="H13" s="132"/>
      <c r="I13" s="132"/>
      <c r="J13" s="132">
        <v>1111.4</v>
      </c>
    </row>
    <row r="14" spans="2:10" ht="25.5">
      <c r="B14" s="261" t="s">
        <v>839</v>
      </c>
      <c r="C14" s="129" t="s">
        <v>623</v>
      </c>
      <c r="D14" s="129"/>
      <c r="E14" s="129"/>
      <c r="F14" s="132">
        <f aca="true" t="shared" si="0" ref="F14:F45">H14+I14+J14+G14</f>
        <v>742.3</v>
      </c>
      <c r="G14" s="132"/>
      <c r="H14" s="132"/>
      <c r="I14" s="132"/>
      <c r="J14" s="132">
        <f>J15</f>
        <v>742.3</v>
      </c>
    </row>
    <row r="15" spans="2:10" ht="12.75">
      <c r="B15" s="130" t="s">
        <v>263</v>
      </c>
      <c r="C15" s="129" t="s">
        <v>623</v>
      </c>
      <c r="D15" s="129" t="s">
        <v>765</v>
      </c>
      <c r="E15" s="129"/>
      <c r="F15" s="132">
        <f t="shared" si="0"/>
        <v>742.3</v>
      </c>
      <c r="G15" s="132"/>
      <c r="H15" s="132"/>
      <c r="I15" s="132"/>
      <c r="J15" s="132">
        <f>J16</f>
        <v>742.3</v>
      </c>
    </row>
    <row r="16" spans="2:10" ht="12.75">
      <c r="B16" s="81" t="s">
        <v>174</v>
      </c>
      <c r="C16" s="129" t="s">
        <v>623</v>
      </c>
      <c r="D16" s="129" t="s">
        <v>765</v>
      </c>
      <c r="E16" s="129" t="s">
        <v>173</v>
      </c>
      <c r="F16" s="132">
        <f t="shared" si="0"/>
        <v>742.3</v>
      </c>
      <c r="G16" s="132"/>
      <c r="H16" s="132"/>
      <c r="I16" s="132"/>
      <c r="J16" s="132">
        <v>742.3</v>
      </c>
    </row>
    <row r="17" spans="2:10" ht="63.75">
      <c r="B17" s="261" t="s">
        <v>840</v>
      </c>
      <c r="C17" s="263" t="s">
        <v>246</v>
      </c>
      <c r="D17" s="129"/>
      <c r="E17" s="129"/>
      <c r="F17" s="132">
        <f t="shared" si="0"/>
        <v>2020.6</v>
      </c>
      <c r="G17" s="132"/>
      <c r="H17" s="132"/>
      <c r="I17" s="132"/>
      <c r="J17" s="132">
        <f>J18</f>
        <v>2020.6</v>
      </c>
    </row>
    <row r="18" spans="2:10" ht="12.75">
      <c r="B18" s="62" t="s">
        <v>185</v>
      </c>
      <c r="C18" s="263" t="s">
        <v>246</v>
      </c>
      <c r="D18" s="129" t="s">
        <v>231</v>
      </c>
      <c r="E18" s="129"/>
      <c r="F18" s="132">
        <f t="shared" si="0"/>
        <v>2020.6</v>
      </c>
      <c r="G18" s="132"/>
      <c r="H18" s="132"/>
      <c r="I18" s="132"/>
      <c r="J18" s="132">
        <f>J19</f>
        <v>2020.6</v>
      </c>
    </row>
    <row r="19" spans="2:10" ht="12.75">
      <c r="B19" s="62" t="s">
        <v>112</v>
      </c>
      <c r="C19" s="263" t="s">
        <v>246</v>
      </c>
      <c r="D19" s="129" t="s">
        <v>231</v>
      </c>
      <c r="E19" s="129" t="s">
        <v>502</v>
      </c>
      <c r="F19" s="132">
        <f t="shared" si="0"/>
        <v>2020.6</v>
      </c>
      <c r="G19" s="132"/>
      <c r="H19" s="132"/>
      <c r="I19" s="132"/>
      <c r="J19" s="132">
        <v>2020.6</v>
      </c>
    </row>
    <row r="20" spans="2:10" ht="25.5">
      <c r="B20" s="261" t="s">
        <v>247</v>
      </c>
      <c r="C20" s="143" t="s">
        <v>566</v>
      </c>
      <c r="D20" s="168"/>
      <c r="E20" s="143"/>
      <c r="F20" s="132">
        <f t="shared" si="0"/>
        <v>30.3</v>
      </c>
      <c r="G20" s="132"/>
      <c r="H20" s="132"/>
      <c r="I20" s="132"/>
      <c r="J20" s="132">
        <f>J21</f>
        <v>30.3</v>
      </c>
    </row>
    <row r="21" spans="2:10" ht="12.75">
      <c r="B21" s="81" t="s">
        <v>185</v>
      </c>
      <c r="C21" s="143" t="s">
        <v>566</v>
      </c>
      <c r="D21" s="129" t="s">
        <v>231</v>
      </c>
      <c r="E21" s="143"/>
      <c r="F21" s="132">
        <f t="shared" si="0"/>
        <v>30.3</v>
      </c>
      <c r="G21" s="132"/>
      <c r="H21" s="132"/>
      <c r="I21" s="132"/>
      <c r="J21" s="132">
        <f>J22</f>
        <v>30.3</v>
      </c>
    </row>
    <row r="22" spans="2:10" ht="12.75">
      <c r="B22" s="172" t="s">
        <v>123</v>
      </c>
      <c r="C22" s="143" t="s">
        <v>566</v>
      </c>
      <c r="D22" s="129" t="s">
        <v>231</v>
      </c>
      <c r="E22" s="143">
        <v>1004</v>
      </c>
      <c r="F22" s="132">
        <f t="shared" si="0"/>
        <v>30.3</v>
      </c>
      <c r="G22" s="132"/>
      <c r="H22" s="132"/>
      <c r="I22" s="132"/>
      <c r="J22" s="132">
        <v>30.3</v>
      </c>
    </row>
    <row r="23" spans="2:10" ht="38.25">
      <c r="B23" s="261" t="s">
        <v>842</v>
      </c>
      <c r="C23" s="124" t="s">
        <v>567</v>
      </c>
      <c r="D23" s="168"/>
      <c r="E23" s="143"/>
      <c r="F23" s="132">
        <f t="shared" si="0"/>
        <v>1127.6</v>
      </c>
      <c r="G23" s="132"/>
      <c r="H23" s="132"/>
      <c r="I23" s="132">
        <f>I24</f>
        <v>1127.6</v>
      </c>
      <c r="J23" s="132"/>
    </row>
    <row r="24" spans="2:10" ht="12.75">
      <c r="B24" s="81" t="s">
        <v>185</v>
      </c>
      <c r="C24" s="124" t="s">
        <v>567</v>
      </c>
      <c r="D24" s="129" t="s">
        <v>231</v>
      </c>
      <c r="E24" s="143"/>
      <c r="F24" s="132">
        <f t="shared" si="0"/>
        <v>1127.6</v>
      </c>
      <c r="G24" s="132"/>
      <c r="H24" s="132"/>
      <c r="I24" s="132">
        <f>I25</f>
        <v>1127.6</v>
      </c>
      <c r="J24" s="132"/>
    </row>
    <row r="25" spans="2:10" ht="12.75">
      <c r="B25" s="172" t="s">
        <v>123</v>
      </c>
      <c r="C25" s="124" t="s">
        <v>567</v>
      </c>
      <c r="D25" s="129" t="s">
        <v>231</v>
      </c>
      <c r="E25" s="143">
        <v>1004</v>
      </c>
      <c r="F25" s="132">
        <f t="shared" si="0"/>
        <v>1127.6</v>
      </c>
      <c r="G25" s="132"/>
      <c r="H25" s="132"/>
      <c r="I25" s="132">
        <v>1127.6</v>
      </c>
      <c r="J25" s="132"/>
    </row>
    <row r="26" spans="2:10" ht="25.5">
      <c r="B26" s="261" t="s">
        <v>252</v>
      </c>
      <c r="C26" s="138" t="s">
        <v>624</v>
      </c>
      <c r="D26" s="129"/>
      <c r="E26" s="129"/>
      <c r="F26" s="132">
        <f t="shared" si="0"/>
        <v>3302.5</v>
      </c>
      <c r="G26" s="132"/>
      <c r="H26" s="132"/>
      <c r="I26" s="132">
        <f>I27</f>
        <v>3302.5</v>
      </c>
      <c r="J26" s="132"/>
    </row>
    <row r="27" spans="2:10" ht="12.75">
      <c r="B27" s="175" t="s">
        <v>263</v>
      </c>
      <c r="C27" s="138" t="s">
        <v>624</v>
      </c>
      <c r="D27" s="129" t="s">
        <v>765</v>
      </c>
      <c r="E27" s="129"/>
      <c r="F27" s="132">
        <f t="shared" si="0"/>
        <v>3302.5</v>
      </c>
      <c r="G27" s="132"/>
      <c r="H27" s="132"/>
      <c r="I27" s="132">
        <f>I28</f>
        <v>3302.5</v>
      </c>
      <c r="J27" s="132"/>
    </row>
    <row r="28" spans="2:10" ht="25.5">
      <c r="B28" s="81" t="s">
        <v>451</v>
      </c>
      <c r="C28" s="138" t="s">
        <v>624</v>
      </c>
      <c r="D28" s="129" t="s">
        <v>765</v>
      </c>
      <c r="E28" s="129" t="s">
        <v>450</v>
      </c>
      <c r="F28" s="132">
        <f t="shared" si="0"/>
        <v>3302.5</v>
      </c>
      <c r="G28" s="132"/>
      <c r="H28" s="132"/>
      <c r="I28" s="132">
        <v>3302.5</v>
      </c>
      <c r="J28" s="132"/>
    </row>
    <row r="29" spans="2:10" ht="38.25">
      <c r="B29" s="261" t="s">
        <v>843</v>
      </c>
      <c r="C29" s="124" t="s">
        <v>2</v>
      </c>
      <c r="D29" s="129"/>
      <c r="E29" s="129"/>
      <c r="F29" s="132">
        <f t="shared" si="0"/>
        <v>261.9</v>
      </c>
      <c r="G29" s="132"/>
      <c r="H29" s="132">
        <f>H30</f>
        <v>11.7</v>
      </c>
      <c r="I29" s="132">
        <f>I30+I32</f>
        <v>250.2</v>
      </c>
      <c r="J29" s="132"/>
    </row>
    <row r="30" spans="2:10" ht="38.25">
      <c r="B30" s="81" t="s">
        <v>532</v>
      </c>
      <c r="C30" s="124" t="s">
        <v>2</v>
      </c>
      <c r="D30" s="129" t="s">
        <v>236</v>
      </c>
      <c r="E30" s="129"/>
      <c r="F30" s="132">
        <f t="shared" si="0"/>
        <v>251.79999999999998</v>
      </c>
      <c r="G30" s="132"/>
      <c r="H30" s="132">
        <f>H31</f>
        <v>11.7</v>
      </c>
      <c r="I30" s="132">
        <f>I31</f>
        <v>240.1</v>
      </c>
      <c r="J30" s="132"/>
    </row>
    <row r="31" spans="2:10" ht="12.75">
      <c r="B31" s="130" t="s">
        <v>404</v>
      </c>
      <c r="C31" s="124" t="s">
        <v>2</v>
      </c>
      <c r="D31" s="129" t="s">
        <v>236</v>
      </c>
      <c r="E31" s="129" t="s">
        <v>443</v>
      </c>
      <c r="F31" s="132">
        <f t="shared" si="0"/>
        <v>251.79999999999998</v>
      </c>
      <c r="G31" s="132"/>
      <c r="H31" s="132">
        <v>11.7</v>
      </c>
      <c r="I31" s="132">
        <v>240.1</v>
      </c>
      <c r="J31" s="132"/>
    </row>
    <row r="32" spans="2:10" ht="12.75">
      <c r="B32" s="130" t="s">
        <v>753</v>
      </c>
      <c r="C32" s="124" t="s">
        <v>2</v>
      </c>
      <c r="D32" s="129" t="s">
        <v>536</v>
      </c>
      <c r="E32" s="129"/>
      <c r="F32" s="132">
        <f t="shared" si="0"/>
        <v>10.1</v>
      </c>
      <c r="G32" s="132"/>
      <c r="H32" s="132"/>
      <c r="I32" s="132">
        <f>I33</f>
        <v>10.1</v>
      </c>
      <c r="J32" s="132"/>
    </row>
    <row r="33" spans="2:10" ht="12.75">
      <c r="B33" s="130" t="s">
        <v>404</v>
      </c>
      <c r="C33" s="124" t="s">
        <v>2</v>
      </c>
      <c r="D33" s="129" t="s">
        <v>536</v>
      </c>
      <c r="E33" s="129" t="s">
        <v>443</v>
      </c>
      <c r="F33" s="132">
        <f t="shared" si="0"/>
        <v>10.1</v>
      </c>
      <c r="G33" s="132"/>
      <c r="H33" s="132"/>
      <c r="I33" s="132">
        <v>10.1</v>
      </c>
      <c r="J33" s="132"/>
    </row>
    <row r="34" spans="2:10" ht="38.25">
      <c r="B34" s="152" t="s">
        <v>708</v>
      </c>
      <c r="C34" s="124" t="s">
        <v>627</v>
      </c>
      <c r="D34" s="129"/>
      <c r="E34" s="129"/>
      <c r="F34" s="132">
        <f t="shared" si="0"/>
        <v>299.7</v>
      </c>
      <c r="G34" s="132"/>
      <c r="H34" s="132">
        <f>H35</f>
        <v>11.7</v>
      </c>
      <c r="I34" s="132">
        <f>I35+I37</f>
        <v>288</v>
      </c>
      <c r="J34" s="132"/>
    </row>
    <row r="35" spans="2:10" ht="38.25">
      <c r="B35" s="81" t="s">
        <v>532</v>
      </c>
      <c r="C35" s="124" t="s">
        <v>627</v>
      </c>
      <c r="D35" s="129" t="s">
        <v>236</v>
      </c>
      <c r="E35" s="129"/>
      <c r="F35" s="132">
        <f t="shared" si="0"/>
        <v>242.79999999999998</v>
      </c>
      <c r="G35" s="132"/>
      <c r="H35" s="132">
        <f>H36</f>
        <v>11.7</v>
      </c>
      <c r="I35" s="132">
        <f>I36</f>
        <v>231.1</v>
      </c>
      <c r="J35" s="132"/>
    </row>
    <row r="36" spans="2:10" ht="12.75">
      <c r="B36" s="130" t="s">
        <v>404</v>
      </c>
      <c r="C36" s="124" t="s">
        <v>627</v>
      </c>
      <c r="D36" s="129" t="s">
        <v>236</v>
      </c>
      <c r="E36" s="129" t="s">
        <v>443</v>
      </c>
      <c r="F36" s="132">
        <f t="shared" si="0"/>
        <v>242.79999999999998</v>
      </c>
      <c r="G36" s="132"/>
      <c r="H36" s="132">
        <v>11.7</v>
      </c>
      <c r="I36" s="132">
        <v>231.1</v>
      </c>
      <c r="J36" s="132"/>
    </row>
    <row r="37" spans="2:10" ht="12.75">
      <c r="B37" s="130" t="s">
        <v>753</v>
      </c>
      <c r="C37" s="124" t="s">
        <v>627</v>
      </c>
      <c r="D37" s="129" t="s">
        <v>536</v>
      </c>
      <c r="E37" s="129"/>
      <c r="F37" s="132">
        <f t="shared" si="0"/>
        <v>56.9</v>
      </c>
      <c r="G37" s="132"/>
      <c r="H37" s="132"/>
      <c r="I37" s="132">
        <f>I38</f>
        <v>56.9</v>
      </c>
      <c r="J37" s="132"/>
    </row>
    <row r="38" spans="2:10" ht="12.75">
      <c r="B38" s="130" t="s">
        <v>404</v>
      </c>
      <c r="C38" s="124" t="s">
        <v>627</v>
      </c>
      <c r="D38" s="129" t="s">
        <v>536</v>
      </c>
      <c r="E38" s="129" t="s">
        <v>443</v>
      </c>
      <c r="F38" s="132">
        <f t="shared" si="0"/>
        <v>56.9</v>
      </c>
      <c r="G38" s="132"/>
      <c r="H38" s="132"/>
      <c r="I38" s="132">
        <v>56.9</v>
      </c>
      <c r="J38" s="132"/>
    </row>
    <row r="39" spans="2:10" s="173" customFormat="1" ht="25.5">
      <c r="B39" s="261" t="s">
        <v>845</v>
      </c>
      <c r="C39" s="124" t="s">
        <v>571</v>
      </c>
      <c r="D39" s="129"/>
      <c r="E39" s="129"/>
      <c r="F39" s="132">
        <f t="shared" si="0"/>
        <v>877.5000000000001</v>
      </c>
      <c r="G39" s="132"/>
      <c r="H39" s="132">
        <f>H40</f>
        <v>35.2</v>
      </c>
      <c r="I39" s="132">
        <f>I40+I42</f>
        <v>842.3000000000001</v>
      </c>
      <c r="J39" s="132"/>
    </row>
    <row r="40" spans="2:10" s="173" customFormat="1" ht="38.25">
      <c r="B40" s="81" t="s">
        <v>532</v>
      </c>
      <c r="C40" s="124" t="s">
        <v>571</v>
      </c>
      <c r="D40" s="129" t="s">
        <v>236</v>
      </c>
      <c r="E40" s="129"/>
      <c r="F40" s="132">
        <f t="shared" si="0"/>
        <v>709.4000000000001</v>
      </c>
      <c r="G40" s="132"/>
      <c r="H40" s="132">
        <f>H41</f>
        <v>35.2</v>
      </c>
      <c r="I40" s="132">
        <f>I41</f>
        <v>674.2</v>
      </c>
      <c r="J40" s="132"/>
    </row>
    <row r="41" spans="2:10" s="173" customFormat="1" ht="12.75">
      <c r="B41" s="81" t="s">
        <v>113</v>
      </c>
      <c r="C41" s="124" t="s">
        <v>571</v>
      </c>
      <c r="D41" s="129" t="s">
        <v>236</v>
      </c>
      <c r="E41" s="129" t="s">
        <v>504</v>
      </c>
      <c r="F41" s="132">
        <f t="shared" si="0"/>
        <v>709.4000000000001</v>
      </c>
      <c r="G41" s="132"/>
      <c r="H41" s="132">
        <v>35.2</v>
      </c>
      <c r="I41" s="132">
        <v>674.2</v>
      </c>
      <c r="J41" s="132"/>
    </row>
    <row r="42" spans="2:10" s="173" customFormat="1" ht="12.75">
      <c r="B42" s="130" t="s">
        <v>753</v>
      </c>
      <c r="C42" s="124" t="s">
        <v>571</v>
      </c>
      <c r="D42" s="129" t="s">
        <v>536</v>
      </c>
      <c r="E42" s="129"/>
      <c r="F42" s="132">
        <f t="shared" si="0"/>
        <v>168.1</v>
      </c>
      <c r="G42" s="132"/>
      <c r="H42" s="132"/>
      <c r="I42" s="132">
        <f>I43</f>
        <v>168.1</v>
      </c>
      <c r="J42" s="132"/>
    </row>
    <row r="43" spans="2:10" s="173" customFormat="1" ht="12.75">
      <c r="B43" s="81" t="s">
        <v>113</v>
      </c>
      <c r="C43" s="124" t="s">
        <v>571</v>
      </c>
      <c r="D43" s="129" t="s">
        <v>536</v>
      </c>
      <c r="E43" s="129" t="s">
        <v>504</v>
      </c>
      <c r="F43" s="132">
        <f t="shared" si="0"/>
        <v>168.1</v>
      </c>
      <c r="G43" s="132"/>
      <c r="H43" s="132"/>
      <c r="I43" s="132">
        <v>168.1</v>
      </c>
      <c r="J43" s="132"/>
    </row>
    <row r="44" spans="2:10" ht="25.5">
      <c r="B44" s="254" t="s">
        <v>846</v>
      </c>
      <c r="C44" s="124" t="s">
        <v>4</v>
      </c>
      <c r="D44" s="176"/>
      <c r="E44" s="129"/>
      <c r="F44" s="132">
        <f t="shared" si="0"/>
        <v>261.6</v>
      </c>
      <c r="G44" s="132"/>
      <c r="H44" s="132">
        <f>H45</f>
        <v>11.7</v>
      </c>
      <c r="I44" s="132">
        <f>I45+I47</f>
        <v>249.9</v>
      </c>
      <c r="J44" s="132"/>
    </row>
    <row r="45" spans="2:10" ht="38.25">
      <c r="B45" s="81" t="s">
        <v>532</v>
      </c>
      <c r="C45" s="124" t="s">
        <v>4</v>
      </c>
      <c r="D45" s="129" t="s">
        <v>236</v>
      </c>
      <c r="E45" s="129"/>
      <c r="F45" s="132">
        <f t="shared" si="0"/>
        <v>251.79999999999998</v>
      </c>
      <c r="G45" s="132"/>
      <c r="H45" s="132">
        <f>H46</f>
        <v>11.7</v>
      </c>
      <c r="I45" s="132">
        <f>I46</f>
        <v>240.1</v>
      </c>
      <c r="J45" s="132"/>
    </row>
    <row r="46" spans="2:10" s="173" customFormat="1" ht="12.75">
      <c r="B46" s="130" t="s">
        <v>404</v>
      </c>
      <c r="C46" s="124" t="s">
        <v>4</v>
      </c>
      <c r="D46" s="129" t="s">
        <v>236</v>
      </c>
      <c r="E46" s="129" t="s">
        <v>443</v>
      </c>
      <c r="F46" s="132">
        <f aca="true" t="shared" si="1" ref="F46:F66">H46+I46+J46+G46</f>
        <v>251.79999999999998</v>
      </c>
      <c r="G46" s="132"/>
      <c r="H46" s="132">
        <v>11.7</v>
      </c>
      <c r="I46" s="132">
        <v>240.1</v>
      </c>
      <c r="J46" s="170"/>
    </row>
    <row r="47" spans="2:10" ht="12.75">
      <c r="B47" s="130" t="s">
        <v>753</v>
      </c>
      <c r="C47" s="124" t="s">
        <v>4</v>
      </c>
      <c r="D47" s="129" t="s">
        <v>536</v>
      </c>
      <c r="E47" s="129"/>
      <c r="F47" s="132">
        <f t="shared" si="1"/>
        <v>9.8</v>
      </c>
      <c r="G47" s="132"/>
      <c r="H47" s="132"/>
      <c r="I47" s="132">
        <f>I48</f>
        <v>9.8</v>
      </c>
      <c r="J47" s="132"/>
    </row>
    <row r="48" spans="2:10" ht="12.75">
      <c r="B48" s="130" t="s">
        <v>404</v>
      </c>
      <c r="C48" s="124" t="s">
        <v>4</v>
      </c>
      <c r="D48" s="129" t="s">
        <v>536</v>
      </c>
      <c r="E48" s="129" t="s">
        <v>443</v>
      </c>
      <c r="F48" s="132">
        <f t="shared" si="1"/>
        <v>9.8</v>
      </c>
      <c r="G48" s="132"/>
      <c r="H48" s="132"/>
      <c r="I48" s="132">
        <v>9.8</v>
      </c>
      <c r="J48" s="132"/>
    </row>
    <row r="49" spans="2:10" ht="63.75">
      <c r="B49" s="261" t="s">
        <v>847</v>
      </c>
      <c r="C49" s="124" t="s">
        <v>568</v>
      </c>
      <c r="D49" s="168"/>
      <c r="E49" s="143"/>
      <c r="F49" s="132">
        <f t="shared" si="1"/>
        <v>7.2</v>
      </c>
      <c r="G49" s="132"/>
      <c r="H49" s="132"/>
      <c r="I49" s="132">
        <f>I50</f>
        <v>7.2</v>
      </c>
      <c r="J49" s="132"/>
    </row>
    <row r="50" spans="2:10" ht="12.75">
      <c r="B50" s="81" t="s">
        <v>185</v>
      </c>
      <c r="C50" s="124" t="s">
        <v>568</v>
      </c>
      <c r="D50" s="129" t="s">
        <v>231</v>
      </c>
      <c r="E50" s="143"/>
      <c r="F50" s="132">
        <f t="shared" si="1"/>
        <v>7.2</v>
      </c>
      <c r="G50" s="132"/>
      <c r="H50" s="132"/>
      <c r="I50" s="132">
        <f>I51</f>
        <v>7.2</v>
      </c>
      <c r="J50" s="132"/>
    </row>
    <row r="51" spans="2:10" ht="12.75">
      <c r="B51" s="172" t="s">
        <v>123</v>
      </c>
      <c r="C51" s="124" t="s">
        <v>568</v>
      </c>
      <c r="D51" s="129" t="s">
        <v>231</v>
      </c>
      <c r="E51" s="143">
        <v>1004</v>
      </c>
      <c r="F51" s="132">
        <f t="shared" si="1"/>
        <v>7.2</v>
      </c>
      <c r="G51" s="132"/>
      <c r="H51" s="132"/>
      <c r="I51" s="132">
        <v>7.2</v>
      </c>
      <c r="J51" s="132"/>
    </row>
    <row r="52" spans="2:10" ht="38.25">
      <c r="B52" s="261" t="s">
        <v>848</v>
      </c>
      <c r="C52" s="124" t="s">
        <v>569</v>
      </c>
      <c r="D52" s="168"/>
      <c r="E52" s="143"/>
      <c r="F52" s="132">
        <f t="shared" si="1"/>
        <v>3276.5</v>
      </c>
      <c r="G52" s="132"/>
      <c r="H52" s="132"/>
      <c r="I52" s="132">
        <f>I53</f>
        <v>3276.5</v>
      </c>
      <c r="J52" s="132"/>
    </row>
    <row r="53" spans="2:10" ht="12.75">
      <c r="B53" s="81" t="s">
        <v>185</v>
      </c>
      <c r="C53" s="124" t="s">
        <v>569</v>
      </c>
      <c r="D53" s="129" t="s">
        <v>231</v>
      </c>
      <c r="E53" s="143"/>
      <c r="F53" s="132">
        <f t="shared" si="1"/>
        <v>3276.5</v>
      </c>
      <c r="G53" s="132"/>
      <c r="H53" s="132"/>
      <c r="I53" s="132">
        <f>I54</f>
        <v>3276.5</v>
      </c>
      <c r="J53" s="132"/>
    </row>
    <row r="54" spans="2:10" ht="12.75">
      <c r="B54" s="172" t="s">
        <v>123</v>
      </c>
      <c r="C54" s="124" t="s">
        <v>569</v>
      </c>
      <c r="D54" s="129" t="s">
        <v>231</v>
      </c>
      <c r="E54" s="143">
        <v>1004</v>
      </c>
      <c r="F54" s="132">
        <f t="shared" si="1"/>
        <v>3276.5</v>
      </c>
      <c r="G54" s="132"/>
      <c r="H54" s="132"/>
      <c r="I54" s="132">
        <v>3276.5</v>
      </c>
      <c r="J54" s="132"/>
    </row>
    <row r="55" spans="2:10" ht="38.25">
      <c r="B55" s="261" t="s">
        <v>849</v>
      </c>
      <c r="C55" s="144" t="s">
        <v>570</v>
      </c>
      <c r="D55" s="178"/>
      <c r="E55" s="143"/>
      <c r="F55" s="132">
        <f t="shared" si="1"/>
        <v>50</v>
      </c>
      <c r="G55" s="132"/>
      <c r="H55" s="132"/>
      <c r="I55" s="132">
        <f>I56</f>
        <v>50</v>
      </c>
      <c r="J55" s="132"/>
    </row>
    <row r="56" spans="2:10" ht="12.75">
      <c r="B56" s="81" t="s">
        <v>185</v>
      </c>
      <c r="C56" s="144" t="s">
        <v>570</v>
      </c>
      <c r="D56" s="129" t="s">
        <v>231</v>
      </c>
      <c r="E56" s="143"/>
      <c r="F56" s="132">
        <f t="shared" si="1"/>
        <v>50</v>
      </c>
      <c r="G56" s="132"/>
      <c r="H56" s="132"/>
      <c r="I56" s="132">
        <f>I57</f>
        <v>50</v>
      </c>
      <c r="J56" s="132"/>
    </row>
    <row r="57" spans="2:10" ht="12.75">
      <c r="B57" s="172" t="s">
        <v>123</v>
      </c>
      <c r="C57" s="144" t="s">
        <v>570</v>
      </c>
      <c r="D57" s="129" t="s">
        <v>231</v>
      </c>
      <c r="E57" s="143">
        <v>1004</v>
      </c>
      <c r="F57" s="132">
        <f t="shared" si="1"/>
        <v>50</v>
      </c>
      <c r="G57" s="132"/>
      <c r="H57" s="132"/>
      <c r="I57" s="132">
        <v>50</v>
      </c>
      <c r="J57" s="132"/>
    </row>
    <row r="58" spans="2:10" ht="25.5">
      <c r="B58" s="261" t="s">
        <v>850</v>
      </c>
      <c r="C58" s="124" t="s">
        <v>6</v>
      </c>
      <c r="D58" s="129"/>
      <c r="E58" s="129"/>
      <c r="F58" s="132">
        <f t="shared" si="1"/>
        <v>10</v>
      </c>
      <c r="G58" s="132"/>
      <c r="H58" s="132">
        <f>H59</f>
        <v>10</v>
      </c>
      <c r="I58" s="132"/>
      <c r="J58" s="132"/>
    </row>
    <row r="59" spans="2:10" ht="12.75">
      <c r="B59" s="130" t="s">
        <v>753</v>
      </c>
      <c r="C59" s="124" t="s">
        <v>6</v>
      </c>
      <c r="D59" s="129" t="s">
        <v>536</v>
      </c>
      <c r="E59" s="129"/>
      <c r="F59" s="132">
        <f t="shared" si="1"/>
        <v>10</v>
      </c>
      <c r="G59" s="132"/>
      <c r="H59" s="132">
        <f>H60</f>
        <v>10</v>
      </c>
      <c r="I59" s="132"/>
      <c r="J59" s="132"/>
    </row>
    <row r="60" spans="2:10" ht="12.75">
      <c r="B60" s="81" t="s">
        <v>115</v>
      </c>
      <c r="C60" s="124" t="s">
        <v>6</v>
      </c>
      <c r="D60" s="129" t="s">
        <v>536</v>
      </c>
      <c r="E60" s="129" t="s">
        <v>469</v>
      </c>
      <c r="F60" s="132">
        <f t="shared" si="1"/>
        <v>10</v>
      </c>
      <c r="G60" s="132"/>
      <c r="H60" s="132">
        <v>10</v>
      </c>
      <c r="I60" s="132"/>
      <c r="J60" s="132"/>
    </row>
    <row r="61" spans="2:10" ht="25.5">
      <c r="B61" s="261" t="s">
        <v>851</v>
      </c>
      <c r="C61" s="124" t="s">
        <v>7</v>
      </c>
      <c r="D61" s="129"/>
      <c r="E61" s="129"/>
      <c r="F61" s="132">
        <f t="shared" si="1"/>
        <v>10</v>
      </c>
      <c r="G61" s="132"/>
      <c r="H61" s="132">
        <f>H62</f>
        <v>10</v>
      </c>
      <c r="I61" s="132"/>
      <c r="J61" s="132"/>
    </row>
    <row r="62" spans="2:10" ht="12.75">
      <c r="B62" s="130" t="s">
        <v>753</v>
      </c>
      <c r="C62" s="124" t="s">
        <v>7</v>
      </c>
      <c r="D62" s="129" t="s">
        <v>536</v>
      </c>
      <c r="E62" s="129"/>
      <c r="F62" s="132">
        <f t="shared" si="1"/>
        <v>10</v>
      </c>
      <c r="G62" s="132"/>
      <c r="H62" s="132">
        <f>H63</f>
        <v>10</v>
      </c>
      <c r="I62" s="132"/>
      <c r="J62" s="132"/>
    </row>
    <row r="63" spans="2:10" ht="25.5">
      <c r="B63" s="81" t="s">
        <v>120</v>
      </c>
      <c r="C63" s="124" t="s">
        <v>7</v>
      </c>
      <c r="D63" s="129" t="s">
        <v>536</v>
      </c>
      <c r="E63" s="129" t="s">
        <v>471</v>
      </c>
      <c r="F63" s="132">
        <f t="shared" si="1"/>
        <v>10</v>
      </c>
      <c r="G63" s="132"/>
      <c r="H63" s="132">
        <v>10</v>
      </c>
      <c r="I63" s="132"/>
      <c r="J63" s="132"/>
    </row>
    <row r="64" spans="2:10" ht="12.75">
      <c r="B64" s="261" t="s">
        <v>852</v>
      </c>
      <c r="C64" s="124" t="s">
        <v>8</v>
      </c>
      <c r="D64" s="129"/>
      <c r="E64" s="129"/>
      <c r="F64" s="132">
        <f t="shared" si="1"/>
        <v>428</v>
      </c>
      <c r="G64" s="132"/>
      <c r="H64" s="132">
        <f>H65</f>
        <v>428</v>
      </c>
      <c r="I64" s="132"/>
      <c r="J64" s="132"/>
    </row>
    <row r="65" spans="2:10" ht="12.75">
      <c r="B65" s="152" t="s">
        <v>492</v>
      </c>
      <c r="C65" s="124" t="s">
        <v>8</v>
      </c>
      <c r="D65" s="129" t="s">
        <v>140</v>
      </c>
      <c r="E65" s="129"/>
      <c r="F65" s="132">
        <f t="shared" si="1"/>
        <v>428</v>
      </c>
      <c r="G65" s="132"/>
      <c r="H65" s="132">
        <f>H66</f>
        <v>428</v>
      </c>
      <c r="I65" s="132"/>
      <c r="J65" s="132"/>
    </row>
    <row r="66" spans="2:10" ht="12.75">
      <c r="B66" s="81" t="s">
        <v>461</v>
      </c>
      <c r="C66" s="124" t="s">
        <v>8</v>
      </c>
      <c r="D66" s="129" t="s">
        <v>140</v>
      </c>
      <c r="E66" s="129" t="s">
        <v>460</v>
      </c>
      <c r="F66" s="132">
        <f t="shared" si="1"/>
        <v>428</v>
      </c>
      <c r="G66" s="132"/>
      <c r="H66" s="132">
        <v>428</v>
      </c>
      <c r="I66" s="132"/>
      <c r="J66" s="132"/>
    </row>
    <row r="67" spans="2:10" ht="25.5">
      <c r="B67" s="261" t="s">
        <v>575</v>
      </c>
      <c r="C67" s="124" t="s">
        <v>578</v>
      </c>
      <c r="D67" s="129"/>
      <c r="E67" s="129"/>
      <c r="F67" s="132">
        <f>H67+I67+J67+G67</f>
        <v>100</v>
      </c>
      <c r="G67" s="132"/>
      <c r="H67" s="132">
        <f>H68</f>
        <v>100</v>
      </c>
      <c r="I67" s="132"/>
      <c r="J67" s="132"/>
    </row>
    <row r="68" spans="2:10" ht="12.75">
      <c r="B68" s="130" t="s">
        <v>753</v>
      </c>
      <c r="C68" s="124" t="s">
        <v>578</v>
      </c>
      <c r="D68" s="129" t="s">
        <v>536</v>
      </c>
      <c r="E68" s="129"/>
      <c r="F68" s="132">
        <f>H68+I68+J68+G68</f>
        <v>100</v>
      </c>
      <c r="G68" s="132"/>
      <c r="H68" s="132">
        <f>H69</f>
        <v>100</v>
      </c>
      <c r="I68" s="132"/>
      <c r="J68" s="132"/>
    </row>
    <row r="69" spans="2:10" ht="12.75">
      <c r="B69" s="81" t="s">
        <v>446</v>
      </c>
      <c r="C69" s="124" t="s">
        <v>578</v>
      </c>
      <c r="D69" s="129" t="s">
        <v>536</v>
      </c>
      <c r="E69" s="129" t="s">
        <v>447</v>
      </c>
      <c r="F69" s="132">
        <f>H69+I69+J69+G69</f>
        <v>100</v>
      </c>
      <c r="G69" s="132"/>
      <c r="H69" s="132">
        <v>100</v>
      </c>
      <c r="I69" s="132"/>
      <c r="J69" s="132"/>
    </row>
    <row r="70" spans="2:10" ht="25.5">
      <c r="B70" s="261" t="s">
        <v>647</v>
      </c>
      <c r="C70" s="124" t="s">
        <v>681</v>
      </c>
      <c r="D70" s="129"/>
      <c r="E70" s="129"/>
      <c r="F70" s="132">
        <f aca="true" t="shared" si="2" ref="F70:F75">H70+I70+J70+G70</f>
        <v>189.8</v>
      </c>
      <c r="G70" s="132"/>
      <c r="H70" s="132">
        <f>H71</f>
        <v>189.8</v>
      </c>
      <c r="I70" s="132"/>
      <c r="J70" s="132"/>
    </row>
    <row r="71" spans="2:10" ht="12.75">
      <c r="B71" s="130" t="s">
        <v>753</v>
      </c>
      <c r="C71" s="124" t="s">
        <v>681</v>
      </c>
      <c r="D71" s="129" t="s">
        <v>536</v>
      </c>
      <c r="E71" s="129"/>
      <c r="F71" s="132">
        <f t="shared" si="2"/>
        <v>189.8</v>
      </c>
      <c r="G71" s="132"/>
      <c r="H71" s="132">
        <f>H72</f>
        <v>189.8</v>
      </c>
      <c r="I71" s="132"/>
      <c r="J71" s="132"/>
    </row>
    <row r="72" spans="2:10" ht="12.75">
      <c r="B72" s="81" t="s">
        <v>424</v>
      </c>
      <c r="C72" s="124" t="s">
        <v>681</v>
      </c>
      <c r="D72" s="129" t="s">
        <v>536</v>
      </c>
      <c r="E72" s="129" t="s">
        <v>423</v>
      </c>
      <c r="F72" s="132">
        <f t="shared" si="2"/>
        <v>189.8</v>
      </c>
      <c r="G72" s="132"/>
      <c r="H72" s="132">
        <v>189.8</v>
      </c>
      <c r="I72" s="132"/>
      <c r="J72" s="132"/>
    </row>
    <row r="73" spans="2:10" ht="12.75">
      <c r="B73" s="261" t="s">
        <v>581</v>
      </c>
      <c r="C73" s="124" t="s">
        <v>810</v>
      </c>
      <c r="D73" s="129"/>
      <c r="E73" s="129"/>
      <c r="F73" s="132">
        <f t="shared" si="2"/>
        <v>907.7</v>
      </c>
      <c r="G73" s="132"/>
      <c r="H73" s="132">
        <f>H74</f>
        <v>907.7</v>
      </c>
      <c r="I73" s="132"/>
      <c r="J73" s="132"/>
    </row>
    <row r="74" spans="2:10" ht="51">
      <c r="B74" s="81" t="s">
        <v>752</v>
      </c>
      <c r="C74" s="124" t="s">
        <v>810</v>
      </c>
      <c r="D74" s="129" t="s">
        <v>236</v>
      </c>
      <c r="E74" s="129"/>
      <c r="F74" s="132">
        <f t="shared" si="2"/>
        <v>907.7</v>
      </c>
      <c r="G74" s="132"/>
      <c r="H74" s="132">
        <f>H75</f>
        <v>907.7</v>
      </c>
      <c r="I74" s="132"/>
      <c r="J74" s="132"/>
    </row>
    <row r="75" spans="2:10" ht="25.5">
      <c r="B75" s="81" t="s">
        <v>79</v>
      </c>
      <c r="C75" s="124" t="s">
        <v>810</v>
      </c>
      <c r="D75" s="129" t="s">
        <v>236</v>
      </c>
      <c r="E75" s="129" t="s">
        <v>464</v>
      </c>
      <c r="F75" s="132">
        <f t="shared" si="2"/>
        <v>907.7</v>
      </c>
      <c r="G75" s="132"/>
      <c r="H75" s="132">
        <v>907.7</v>
      </c>
      <c r="I75" s="132"/>
      <c r="J75" s="132"/>
    </row>
    <row r="76" spans="2:10" ht="25.5">
      <c r="B76" s="261" t="s">
        <v>582</v>
      </c>
      <c r="C76" s="124" t="s">
        <v>46</v>
      </c>
      <c r="D76" s="129"/>
      <c r="E76" s="129"/>
      <c r="F76" s="132">
        <f aca="true" t="shared" si="3" ref="F76:F104">H76+I76+J76+G76</f>
        <v>100.9</v>
      </c>
      <c r="G76" s="132"/>
      <c r="H76" s="132">
        <f>H77</f>
        <v>100.9</v>
      </c>
      <c r="I76" s="132"/>
      <c r="J76" s="132"/>
    </row>
    <row r="77" spans="2:14" ht="51">
      <c r="B77" s="81" t="s">
        <v>752</v>
      </c>
      <c r="C77" s="124" t="s">
        <v>46</v>
      </c>
      <c r="D77" s="129" t="s">
        <v>236</v>
      </c>
      <c r="E77" s="129"/>
      <c r="F77" s="132">
        <f t="shared" si="3"/>
        <v>100.9</v>
      </c>
      <c r="G77" s="132"/>
      <c r="H77" s="132">
        <f>H78</f>
        <v>100.9</v>
      </c>
      <c r="I77" s="132"/>
      <c r="J77" s="132"/>
      <c r="L77" s="171"/>
      <c r="M77" s="171"/>
      <c r="N77" s="171"/>
    </row>
    <row r="78" spans="2:10" ht="25.5">
      <c r="B78" s="130" t="s">
        <v>534</v>
      </c>
      <c r="C78" s="124" t="s">
        <v>46</v>
      </c>
      <c r="D78" s="129" t="s">
        <v>236</v>
      </c>
      <c r="E78" s="129" t="s">
        <v>465</v>
      </c>
      <c r="F78" s="132">
        <f t="shared" si="3"/>
        <v>100.9</v>
      </c>
      <c r="G78" s="132"/>
      <c r="H78" s="132">
        <v>100.9</v>
      </c>
      <c r="I78" s="132"/>
      <c r="J78" s="132"/>
    </row>
    <row r="79" spans="2:10" ht="12.75">
      <c r="B79" s="254" t="s">
        <v>853</v>
      </c>
      <c r="C79" s="124" t="s">
        <v>682</v>
      </c>
      <c r="D79" s="129"/>
      <c r="E79" s="129"/>
      <c r="F79" s="132">
        <f t="shared" si="3"/>
        <v>15866.300000000001</v>
      </c>
      <c r="G79" s="132"/>
      <c r="H79" s="132">
        <f>H80+H84+H88</f>
        <v>15866.300000000001</v>
      </c>
      <c r="I79" s="132"/>
      <c r="J79" s="132"/>
    </row>
    <row r="80" spans="2:12" ht="38.25">
      <c r="B80" s="81" t="s">
        <v>532</v>
      </c>
      <c r="C80" s="124" t="s">
        <v>682</v>
      </c>
      <c r="D80" s="129" t="s">
        <v>236</v>
      </c>
      <c r="E80" s="129"/>
      <c r="F80" s="132">
        <f t="shared" si="3"/>
        <v>12432.1</v>
      </c>
      <c r="G80" s="132"/>
      <c r="H80" s="132">
        <f>H81+H82+H83</f>
        <v>12432.1</v>
      </c>
      <c r="I80" s="132"/>
      <c r="J80" s="132"/>
      <c r="L80" s="171"/>
    </row>
    <row r="81" spans="2:10" ht="25.5">
      <c r="B81" s="130" t="s">
        <v>534</v>
      </c>
      <c r="C81" s="124" t="s">
        <v>682</v>
      </c>
      <c r="D81" s="129" t="s">
        <v>236</v>
      </c>
      <c r="E81" s="129" t="s">
        <v>465</v>
      </c>
      <c r="F81" s="132">
        <f t="shared" si="3"/>
        <v>252.9</v>
      </c>
      <c r="G81" s="132"/>
      <c r="H81" s="132">
        <v>252.9</v>
      </c>
      <c r="I81" s="132"/>
      <c r="J81" s="132"/>
    </row>
    <row r="82" spans="2:10" ht="38.25">
      <c r="B82" s="130" t="s">
        <v>491</v>
      </c>
      <c r="C82" s="124" t="s">
        <v>682</v>
      </c>
      <c r="D82" s="129" t="s">
        <v>236</v>
      </c>
      <c r="E82" s="129" t="s">
        <v>466</v>
      </c>
      <c r="F82" s="132">
        <f t="shared" si="3"/>
        <v>10168.2</v>
      </c>
      <c r="G82" s="132"/>
      <c r="H82" s="132">
        <v>10168.2</v>
      </c>
      <c r="I82" s="132"/>
      <c r="J82" s="132"/>
    </row>
    <row r="83" spans="2:10" ht="25.5">
      <c r="B83" s="152" t="s">
        <v>118</v>
      </c>
      <c r="C83" s="124" t="s">
        <v>682</v>
      </c>
      <c r="D83" s="129" t="s">
        <v>236</v>
      </c>
      <c r="E83" s="129" t="s">
        <v>467</v>
      </c>
      <c r="F83" s="132">
        <f t="shared" si="3"/>
        <v>2011</v>
      </c>
      <c r="G83" s="132"/>
      <c r="H83" s="132">
        <v>2011</v>
      </c>
      <c r="I83" s="132"/>
      <c r="J83" s="132"/>
    </row>
    <row r="84" spans="2:10" ht="12.75">
      <c r="B84" s="130" t="s">
        <v>753</v>
      </c>
      <c r="C84" s="124" t="s">
        <v>682</v>
      </c>
      <c r="D84" s="129" t="s">
        <v>536</v>
      </c>
      <c r="E84" s="129"/>
      <c r="F84" s="132">
        <f t="shared" si="3"/>
        <v>3417.5</v>
      </c>
      <c r="G84" s="132"/>
      <c r="H84" s="132">
        <f>H85+H86+H87</f>
        <v>3417.5</v>
      </c>
      <c r="I84" s="132"/>
      <c r="J84" s="132"/>
    </row>
    <row r="85" spans="2:10" ht="25.5">
      <c r="B85" s="130" t="s">
        <v>534</v>
      </c>
      <c r="C85" s="124" t="s">
        <v>682</v>
      </c>
      <c r="D85" s="129" t="s">
        <v>536</v>
      </c>
      <c r="E85" s="129" t="s">
        <v>465</v>
      </c>
      <c r="F85" s="132">
        <f t="shared" si="3"/>
        <v>4.9</v>
      </c>
      <c r="G85" s="132"/>
      <c r="H85" s="132">
        <v>4.9</v>
      </c>
      <c r="I85" s="132"/>
      <c r="J85" s="132"/>
    </row>
    <row r="86" spans="2:10" ht="38.25">
      <c r="B86" s="130" t="s">
        <v>491</v>
      </c>
      <c r="C86" s="124" t="s">
        <v>682</v>
      </c>
      <c r="D86" s="129" t="s">
        <v>536</v>
      </c>
      <c r="E86" s="129" t="s">
        <v>466</v>
      </c>
      <c r="F86" s="132">
        <f t="shared" si="3"/>
        <v>3124.6</v>
      </c>
      <c r="G86" s="132"/>
      <c r="H86" s="132">
        <v>3124.6</v>
      </c>
      <c r="I86" s="132"/>
      <c r="J86" s="132"/>
    </row>
    <row r="87" spans="2:10" ht="25.5">
      <c r="B87" s="152" t="s">
        <v>118</v>
      </c>
      <c r="C87" s="124" t="s">
        <v>682</v>
      </c>
      <c r="D87" s="129" t="s">
        <v>536</v>
      </c>
      <c r="E87" s="129" t="s">
        <v>467</v>
      </c>
      <c r="F87" s="132">
        <f t="shared" si="3"/>
        <v>288</v>
      </c>
      <c r="G87" s="132"/>
      <c r="H87" s="132">
        <v>288</v>
      </c>
      <c r="I87" s="132"/>
      <c r="J87" s="132"/>
    </row>
    <row r="88" spans="2:10" ht="12.75">
      <c r="B88" s="130" t="s">
        <v>492</v>
      </c>
      <c r="C88" s="124" t="s">
        <v>682</v>
      </c>
      <c r="D88" s="129" t="s">
        <v>140</v>
      </c>
      <c r="E88" s="129"/>
      <c r="F88" s="132">
        <f t="shared" si="3"/>
        <v>16.7</v>
      </c>
      <c r="G88" s="132"/>
      <c r="H88" s="132">
        <f>H90+H91+H89</f>
        <v>16.7</v>
      </c>
      <c r="I88" s="132"/>
      <c r="J88" s="132"/>
    </row>
    <row r="89" spans="2:10" ht="25.5">
      <c r="B89" s="130" t="s">
        <v>534</v>
      </c>
      <c r="C89" s="124" t="s">
        <v>682</v>
      </c>
      <c r="D89" s="129" t="s">
        <v>140</v>
      </c>
      <c r="E89" s="129" t="s">
        <v>465</v>
      </c>
      <c r="F89" s="132">
        <f t="shared" si="3"/>
        <v>0.2</v>
      </c>
      <c r="G89" s="132"/>
      <c r="H89" s="132">
        <v>0.2</v>
      </c>
      <c r="I89" s="132"/>
      <c r="J89" s="132"/>
    </row>
    <row r="90" spans="2:10" ht="38.25">
      <c r="B90" s="130" t="s">
        <v>491</v>
      </c>
      <c r="C90" s="124" t="s">
        <v>682</v>
      </c>
      <c r="D90" s="129" t="s">
        <v>140</v>
      </c>
      <c r="E90" s="129" t="s">
        <v>466</v>
      </c>
      <c r="F90" s="132">
        <f t="shared" si="3"/>
        <v>15.3</v>
      </c>
      <c r="G90" s="132"/>
      <c r="H90" s="132">
        <v>15.3</v>
      </c>
      <c r="I90" s="132"/>
      <c r="J90" s="132"/>
    </row>
    <row r="91" spans="2:10" ht="25.5">
      <c r="B91" s="130" t="s">
        <v>118</v>
      </c>
      <c r="C91" s="124" t="s">
        <v>682</v>
      </c>
      <c r="D91" s="129" t="s">
        <v>140</v>
      </c>
      <c r="E91" s="129" t="s">
        <v>467</v>
      </c>
      <c r="F91" s="132">
        <f t="shared" si="3"/>
        <v>1.2</v>
      </c>
      <c r="G91" s="132"/>
      <c r="H91" s="181">
        <v>1.2</v>
      </c>
      <c r="I91" s="132"/>
      <c r="J91" s="132"/>
    </row>
    <row r="92" spans="2:10" ht="25.5">
      <c r="B92" s="254" t="s">
        <v>755</v>
      </c>
      <c r="C92" s="124" t="s">
        <v>68</v>
      </c>
      <c r="D92" s="174"/>
      <c r="E92" s="174"/>
      <c r="F92" s="132">
        <f t="shared" si="3"/>
        <v>200</v>
      </c>
      <c r="G92" s="132"/>
      <c r="H92" s="132">
        <f>H93</f>
        <v>200</v>
      </c>
      <c r="I92" s="132"/>
      <c r="J92" s="132"/>
    </row>
    <row r="93" spans="2:10" ht="12.75">
      <c r="B93" s="130" t="s">
        <v>753</v>
      </c>
      <c r="C93" s="124" t="s">
        <v>68</v>
      </c>
      <c r="D93" s="129" t="s">
        <v>536</v>
      </c>
      <c r="E93" s="174"/>
      <c r="F93" s="132">
        <f t="shared" si="3"/>
        <v>200</v>
      </c>
      <c r="G93" s="132"/>
      <c r="H93" s="132">
        <f>H94</f>
        <v>200</v>
      </c>
      <c r="I93" s="132"/>
      <c r="J93" s="132"/>
    </row>
    <row r="94" spans="2:10" ht="12.75">
      <c r="B94" s="130" t="s">
        <v>404</v>
      </c>
      <c r="C94" s="124" t="s">
        <v>68</v>
      </c>
      <c r="D94" s="129" t="s">
        <v>536</v>
      </c>
      <c r="E94" s="174" t="s">
        <v>443</v>
      </c>
      <c r="F94" s="132">
        <f t="shared" si="3"/>
        <v>200</v>
      </c>
      <c r="G94" s="132"/>
      <c r="H94" s="132">
        <v>200</v>
      </c>
      <c r="I94" s="132"/>
      <c r="J94" s="132"/>
    </row>
    <row r="95" spans="2:10" ht="25.5">
      <c r="B95" s="180" t="s">
        <v>756</v>
      </c>
      <c r="C95" s="124" t="s">
        <v>5</v>
      </c>
      <c r="D95" s="182"/>
      <c r="E95" s="174"/>
      <c r="F95" s="132">
        <f t="shared" si="3"/>
        <v>275.8</v>
      </c>
      <c r="G95" s="132"/>
      <c r="H95" s="132">
        <f>H96+H98+H100</f>
        <v>275.8</v>
      </c>
      <c r="I95" s="132"/>
      <c r="J95" s="132"/>
    </row>
    <row r="96" spans="2:10" ht="38.25">
      <c r="B96" s="81" t="s">
        <v>532</v>
      </c>
      <c r="C96" s="124" t="s">
        <v>5</v>
      </c>
      <c r="D96" s="129" t="s">
        <v>236</v>
      </c>
      <c r="E96" s="174"/>
      <c r="F96" s="132">
        <f t="shared" si="3"/>
        <v>125</v>
      </c>
      <c r="G96" s="132"/>
      <c r="H96" s="132">
        <f>H97</f>
        <v>125</v>
      </c>
      <c r="I96" s="132"/>
      <c r="J96" s="132"/>
    </row>
    <row r="97" spans="2:10" ht="12.75">
      <c r="B97" s="130" t="s">
        <v>404</v>
      </c>
      <c r="C97" s="124" t="s">
        <v>5</v>
      </c>
      <c r="D97" s="129" t="s">
        <v>236</v>
      </c>
      <c r="E97" s="174" t="s">
        <v>443</v>
      </c>
      <c r="F97" s="132">
        <f t="shared" si="3"/>
        <v>125</v>
      </c>
      <c r="G97" s="132"/>
      <c r="H97" s="132">
        <v>125</v>
      </c>
      <c r="I97" s="132"/>
      <c r="J97" s="132"/>
    </row>
    <row r="98" spans="2:10" ht="12.75">
      <c r="B98" s="130" t="s">
        <v>753</v>
      </c>
      <c r="C98" s="124" t="s">
        <v>5</v>
      </c>
      <c r="D98" s="129" t="s">
        <v>536</v>
      </c>
      <c r="E98" s="129"/>
      <c r="F98" s="132">
        <f t="shared" si="3"/>
        <v>30.8</v>
      </c>
      <c r="G98" s="132"/>
      <c r="H98" s="132">
        <f>H99</f>
        <v>30.8</v>
      </c>
      <c r="I98" s="132"/>
      <c r="J98" s="132"/>
    </row>
    <row r="99" spans="2:10" ht="12.75">
      <c r="B99" s="130" t="s">
        <v>404</v>
      </c>
      <c r="C99" s="124" t="s">
        <v>5</v>
      </c>
      <c r="D99" s="129" t="s">
        <v>536</v>
      </c>
      <c r="E99" s="129" t="s">
        <v>443</v>
      </c>
      <c r="F99" s="132">
        <f t="shared" si="3"/>
        <v>30.8</v>
      </c>
      <c r="G99" s="132"/>
      <c r="H99" s="132">
        <v>30.8</v>
      </c>
      <c r="I99" s="132"/>
      <c r="J99" s="132"/>
    </row>
    <row r="100" spans="2:10" ht="12.75">
      <c r="B100" s="130" t="s">
        <v>492</v>
      </c>
      <c r="C100" s="124" t="s">
        <v>5</v>
      </c>
      <c r="D100" s="129" t="s">
        <v>140</v>
      </c>
      <c r="E100" s="174"/>
      <c r="F100" s="132">
        <f t="shared" si="3"/>
        <v>120</v>
      </c>
      <c r="G100" s="132"/>
      <c r="H100" s="132">
        <f>H101</f>
        <v>120</v>
      </c>
      <c r="I100" s="132"/>
      <c r="J100" s="132"/>
    </row>
    <row r="101" spans="2:10" ht="12.75">
      <c r="B101" s="130" t="s">
        <v>404</v>
      </c>
      <c r="C101" s="124" t="s">
        <v>5</v>
      </c>
      <c r="D101" s="129" t="s">
        <v>140</v>
      </c>
      <c r="E101" s="174" t="s">
        <v>443</v>
      </c>
      <c r="F101" s="132">
        <f t="shared" si="3"/>
        <v>120</v>
      </c>
      <c r="G101" s="132"/>
      <c r="H101" s="132">
        <v>120</v>
      </c>
      <c r="I101" s="132"/>
      <c r="J101" s="132"/>
    </row>
    <row r="102" spans="2:10" ht="25.5">
      <c r="B102" s="130" t="s">
        <v>393</v>
      </c>
      <c r="C102" s="124" t="s">
        <v>47</v>
      </c>
      <c r="D102" s="129"/>
      <c r="E102" s="129"/>
      <c r="F102" s="132">
        <f t="shared" si="3"/>
        <v>100</v>
      </c>
      <c r="G102" s="132"/>
      <c r="H102" s="132">
        <f>H103</f>
        <v>100</v>
      </c>
      <c r="I102" s="132"/>
      <c r="J102" s="132"/>
    </row>
    <row r="103" spans="2:10" ht="12.75">
      <c r="B103" s="130" t="s">
        <v>492</v>
      </c>
      <c r="C103" s="124" t="s">
        <v>47</v>
      </c>
      <c r="D103" s="129" t="s">
        <v>140</v>
      </c>
      <c r="E103" s="129"/>
      <c r="F103" s="132">
        <f t="shared" si="3"/>
        <v>100</v>
      </c>
      <c r="G103" s="132"/>
      <c r="H103" s="132">
        <f>H104</f>
        <v>100</v>
      </c>
      <c r="I103" s="132"/>
      <c r="J103" s="132"/>
    </row>
    <row r="104" spans="2:10" ht="12.75">
      <c r="B104" s="130" t="s">
        <v>403</v>
      </c>
      <c r="C104" s="124" t="s">
        <v>47</v>
      </c>
      <c r="D104" s="129" t="s">
        <v>140</v>
      </c>
      <c r="E104" s="129" t="s">
        <v>442</v>
      </c>
      <c r="F104" s="132">
        <f t="shared" si="3"/>
        <v>100</v>
      </c>
      <c r="G104" s="132"/>
      <c r="H104" s="132">
        <v>100</v>
      </c>
      <c r="I104" s="132"/>
      <c r="J104" s="132"/>
    </row>
    <row r="105" spans="2:10" ht="51">
      <c r="B105" s="254" t="s">
        <v>416</v>
      </c>
      <c r="C105" s="129" t="s">
        <v>418</v>
      </c>
      <c r="D105" s="129"/>
      <c r="E105" s="129"/>
      <c r="F105" s="132">
        <f aca="true" t="shared" si="4" ref="F105:F136">H105+I105+J105+G105</f>
        <v>2286.9</v>
      </c>
      <c r="G105" s="132"/>
      <c r="H105" s="132">
        <f>H106+H108</f>
        <v>2286.9</v>
      </c>
      <c r="I105" s="132"/>
      <c r="J105" s="132"/>
    </row>
    <row r="106" spans="2:10" ht="38.25">
      <c r="B106" s="81" t="s">
        <v>532</v>
      </c>
      <c r="C106" s="129" t="s">
        <v>418</v>
      </c>
      <c r="D106" s="129" t="s">
        <v>236</v>
      </c>
      <c r="E106" s="129"/>
      <c r="F106" s="132">
        <f t="shared" si="4"/>
        <v>2276.9</v>
      </c>
      <c r="G106" s="132"/>
      <c r="H106" s="132">
        <f>H107</f>
        <v>2276.9</v>
      </c>
      <c r="I106" s="132"/>
      <c r="J106" s="132"/>
    </row>
    <row r="107" spans="2:10" ht="12.75">
      <c r="B107" s="130" t="s">
        <v>404</v>
      </c>
      <c r="C107" s="129" t="s">
        <v>418</v>
      </c>
      <c r="D107" s="129" t="s">
        <v>236</v>
      </c>
      <c r="E107" s="129" t="s">
        <v>443</v>
      </c>
      <c r="F107" s="132">
        <f t="shared" si="4"/>
        <v>2276.9</v>
      </c>
      <c r="G107" s="132"/>
      <c r="H107" s="132">
        <v>2276.9</v>
      </c>
      <c r="I107" s="132"/>
      <c r="J107" s="132"/>
    </row>
    <row r="108" spans="2:10" ht="12.75">
      <c r="B108" s="130" t="s">
        <v>753</v>
      </c>
      <c r="C108" s="129" t="s">
        <v>418</v>
      </c>
      <c r="D108" s="129" t="s">
        <v>536</v>
      </c>
      <c r="E108" s="129"/>
      <c r="F108" s="132">
        <f t="shared" si="4"/>
        <v>10</v>
      </c>
      <c r="G108" s="132"/>
      <c r="H108" s="132">
        <f>H109</f>
        <v>10</v>
      </c>
      <c r="I108" s="132"/>
      <c r="J108" s="132"/>
    </row>
    <row r="109" spans="2:10" ht="12.75">
      <c r="B109" s="140" t="s">
        <v>410</v>
      </c>
      <c r="C109" s="129" t="s">
        <v>418</v>
      </c>
      <c r="D109" s="129" t="s">
        <v>536</v>
      </c>
      <c r="E109" s="129" t="s">
        <v>443</v>
      </c>
      <c r="F109" s="132">
        <f t="shared" si="4"/>
        <v>10</v>
      </c>
      <c r="G109" s="132"/>
      <c r="H109" s="132">
        <v>10</v>
      </c>
      <c r="I109" s="132"/>
      <c r="J109" s="132"/>
    </row>
    <row r="110" spans="2:10" ht="25.5">
      <c r="B110" s="254" t="s">
        <v>10</v>
      </c>
      <c r="C110" s="124" t="s">
        <v>9</v>
      </c>
      <c r="D110" s="129"/>
      <c r="E110" s="129"/>
      <c r="F110" s="132">
        <f t="shared" si="4"/>
        <v>5132.3</v>
      </c>
      <c r="G110" s="132"/>
      <c r="H110" s="132">
        <f>H111</f>
        <v>5132.3</v>
      </c>
      <c r="I110" s="132"/>
      <c r="J110" s="132"/>
    </row>
    <row r="111" spans="2:10" ht="25.5">
      <c r="B111" s="81" t="s">
        <v>793</v>
      </c>
      <c r="C111" s="124" t="s">
        <v>9</v>
      </c>
      <c r="D111" s="129" t="s">
        <v>794</v>
      </c>
      <c r="E111" s="129"/>
      <c r="F111" s="132">
        <f t="shared" si="4"/>
        <v>5132.3</v>
      </c>
      <c r="G111" s="132"/>
      <c r="H111" s="132">
        <f>H112</f>
        <v>5132.3</v>
      </c>
      <c r="I111" s="132"/>
      <c r="J111" s="132"/>
    </row>
    <row r="112" spans="2:10" ht="12.75">
      <c r="B112" s="81" t="s">
        <v>409</v>
      </c>
      <c r="C112" s="124" t="s">
        <v>9</v>
      </c>
      <c r="D112" s="129" t="s">
        <v>794</v>
      </c>
      <c r="E112" s="129" t="s">
        <v>495</v>
      </c>
      <c r="F112" s="132">
        <f t="shared" si="4"/>
        <v>5132.3</v>
      </c>
      <c r="G112" s="132"/>
      <c r="H112" s="132">
        <v>5132.3</v>
      </c>
      <c r="I112" s="132"/>
      <c r="J112" s="132"/>
    </row>
    <row r="113" spans="2:10" ht="38.25">
      <c r="B113" s="254" t="s">
        <v>94</v>
      </c>
      <c r="C113" s="124" t="s">
        <v>565</v>
      </c>
      <c r="D113" s="129"/>
      <c r="E113" s="129"/>
      <c r="F113" s="132">
        <f t="shared" si="4"/>
        <v>964.6</v>
      </c>
      <c r="G113" s="132"/>
      <c r="H113" s="132">
        <f>H114+H116+H118</f>
        <v>964.6</v>
      </c>
      <c r="I113" s="132"/>
      <c r="J113" s="132"/>
    </row>
    <row r="114" spans="2:11" ht="38.25">
      <c r="B114" s="81" t="s">
        <v>532</v>
      </c>
      <c r="C114" s="124" t="s">
        <v>565</v>
      </c>
      <c r="D114" s="129" t="s">
        <v>236</v>
      </c>
      <c r="E114" s="129"/>
      <c r="F114" s="132">
        <f t="shared" si="4"/>
        <v>783.6</v>
      </c>
      <c r="G114" s="132"/>
      <c r="H114" s="132">
        <f>H115</f>
        <v>783.6</v>
      </c>
      <c r="I114" s="132"/>
      <c r="J114" s="132"/>
      <c r="K114" s="171"/>
    </row>
    <row r="115" spans="2:10" ht="12.75">
      <c r="B115" s="140" t="s">
        <v>410</v>
      </c>
      <c r="C115" s="124" t="s">
        <v>565</v>
      </c>
      <c r="D115" s="129" t="s">
        <v>236</v>
      </c>
      <c r="E115" s="129" t="s">
        <v>497</v>
      </c>
      <c r="F115" s="132">
        <f t="shared" si="4"/>
        <v>783.6</v>
      </c>
      <c r="G115" s="132"/>
      <c r="H115" s="132">
        <v>783.6</v>
      </c>
      <c r="I115" s="132"/>
      <c r="J115" s="132"/>
    </row>
    <row r="116" spans="2:10" ht="12.75">
      <c r="B116" s="130" t="s">
        <v>753</v>
      </c>
      <c r="C116" s="124" t="s">
        <v>565</v>
      </c>
      <c r="D116" s="129" t="s">
        <v>536</v>
      </c>
      <c r="E116" s="129"/>
      <c r="F116" s="132">
        <f t="shared" si="4"/>
        <v>179.5</v>
      </c>
      <c r="G116" s="132"/>
      <c r="H116" s="181">
        <f>H117</f>
        <v>179.5</v>
      </c>
      <c r="I116" s="132"/>
      <c r="J116" s="132"/>
    </row>
    <row r="117" spans="2:10" ht="12.75">
      <c r="B117" s="140" t="s">
        <v>410</v>
      </c>
      <c r="C117" s="124" t="s">
        <v>565</v>
      </c>
      <c r="D117" s="129" t="s">
        <v>536</v>
      </c>
      <c r="E117" s="129" t="s">
        <v>497</v>
      </c>
      <c r="F117" s="132">
        <f t="shared" si="4"/>
        <v>179.5</v>
      </c>
      <c r="G117" s="132"/>
      <c r="H117" s="181">
        <v>179.5</v>
      </c>
      <c r="I117" s="132"/>
      <c r="J117" s="132"/>
    </row>
    <row r="118" spans="2:10" ht="12.75">
      <c r="B118" s="130" t="s">
        <v>492</v>
      </c>
      <c r="C118" s="124" t="s">
        <v>565</v>
      </c>
      <c r="D118" s="129" t="s">
        <v>140</v>
      </c>
      <c r="E118" s="129"/>
      <c r="F118" s="132">
        <f t="shared" si="4"/>
        <v>1.5</v>
      </c>
      <c r="G118" s="132"/>
      <c r="H118" s="181">
        <f>H119</f>
        <v>1.5</v>
      </c>
      <c r="I118" s="132"/>
      <c r="J118" s="132"/>
    </row>
    <row r="119" spans="2:10" ht="12.75">
      <c r="B119" s="140" t="s">
        <v>410</v>
      </c>
      <c r="C119" s="124" t="s">
        <v>565</v>
      </c>
      <c r="D119" s="129" t="s">
        <v>140</v>
      </c>
      <c r="E119" s="129" t="s">
        <v>497</v>
      </c>
      <c r="F119" s="132">
        <f t="shared" si="4"/>
        <v>1.5</v>
      </c>
      <c r="G119" s="132"/>
      <c r="H119" s="181">
        <v>1.5</v>
      </c>
      <c r="I119" s="132"/>
      <c r="J119" s="132"/>
    </row>
    <row r="120" spans="2:10" ht="25.5">
      <c r="B120" s="254" t="s">
        <v>95</v>
      </c>
      <c r="C120" s="124" t="s">
        <v>664</v>
      </c>
      <c r="D120" s="129"/>
      <c r="E120" s="129"/>
      <c r="F120" s="132">
        <f t="shared" si="4"/>
        <v>2954.6</v>
      </c>
      <c r="G120" s="132">
        <f>G121</f>
        <v>750</v>
      </c>
      <c r="H120" s="132">
        <f>H121</f>
        <v>2204.6</v>
      </c>
      <c r="I120" s="132"/>
      <c r="J120" s="132"/>
    </row>
    <row r="121" spans="2:10" ht="25.5">
      <c r="B121" s="81" t="s">
        <v>793</v>
      </c>
      <c r="C121" s="124" t="s">
        <v>664</v>
      </c>
      <c r="D121" s="129" t="s">
        <v>794</v>
      </c>
      <c r="E121" s="129"/>
      <c r="F121" s="132">
        <f t="shared" si="4"/>
        <v>2954.6</v>
      </c>
      <c r="G121" s="132">
        <f>G122</f>
        <v>750</v>
      </c>
      <c r="H121" s="132">
        <f>H122</f>
        <v>2204.6</v>
      </c>
      <c r="I121" s="132"/>
      <c r="J121" s="132"/>
    </row>
    <row r="122" spans="2:10" ht="12.75">
      <c r="B122" s="81" t="s">
        <v>412</v>
      </c>
      <c r="C122" s="124" t="s">
        <v>664</v>
      </c>
      <c r="D122" s="129" t="s">
        <v>794</v>
      </c>
      <c r="E122" s="129" t="s">
        <v>499</v>
      </c>
      <c r="F122" s="132">
        <f t="shared" si="4"/>
        <v>2954.6</v>
      </c>
      <c r="G122" s="132">
        <v>750</v>
      </c>
      <c r="H122" s="132">
        <v>2204.6</v>
      </c>
      <c r="I122" s="132"/>
      <c r="J122" s="132"/>
    </row>
    <row r="123" spans="2:10" ht="12.75">
      <c r="B123" s="254" t="s">
        <v>96</v>
      </c>
      <c r="C123" s="124" t="s">
        <v>626</v>
      </c>
      <c r="D123" s="129"/>
      <c r="E123" s="129"/>
      <c r="F123" s="132">
        <f>F124+F126</f>
        <v>3848.6000000000004</v>
      </c>
      <c r="G123" s="132">
        <f>G124+G126</f>
        <v>1650</v>
      </c>
      <c r="H123" s="132">
        <f>H124+H126</f>
        <v>2198.6</v>
      </c>
      <c r="I123" s="132"/>
      <c r="J123" s="132"/>
    </row>
    <row r="124" spans="2:10" ht="38.25">
      <c r="B124" s="81" t="s">
        <v>532</v>
      </c>
      <c r="C124" s="124" t="s">
        <v>626</v>
      </c>
      <c r="D124" s="129" t="s">
        <v>236</v>
      </c>
      <c r="E124" s="129"/>
      <c r="F124" s="132">
        <f t="shared" si="4"/>
        <v>2808.8</v>
      </c>
      <c r="G124" s="132">
        <f>G125</f>
        <v>659.3</v>
      </c>
      <c r="H124" s="132">
        <f>H125</f>
        <v>2149.5</v>
      </c>
      <c r="I124" s="132"/>
      <c r="J124" s="132"/>
    </row>
    <row r="125" spans="2:10" ht="12.75">
      <c r="B125" s="81" t="s">
        <v>412</v>
      </c>
      <c r="C125" s="124" t="s">
        <v>626</v>
      </c>
      <c r="D125" s="129" t="s">
        <v>236</v>
      </c>
      <c r="E125" s="129" t="s">
        <v>499</v>
      </c>
      <c r="F125" s="132">
        <f t="shared" si="4"/>
        <v>2808.8</v>
      </c>
      <c r="G125" s="132">
        <v>659.3</v>
      </c>
      <c r="H125" s="181">
        <v>2149.5</v>
      </c>
      <c r="I125" s="132"/>
      <c r="J125" s="132"/>
    </row>
    <row r="126" spans="2:10" ht="12.75">
      <c r="B126" s="130" t="s">
        <v>753</v>
      </c>
      <c r="C126" s="124" t="s">
        <v>626</v>
      </c>
      <c r="D126" s="129" t="s">
        <v>536</v>
      </c>
      <c r="E126" s="129"/>
      <c r="F126" s="132">
        <f t="shared" si="4"/>
        <v>1039.8</v>
      </c>
      <c r="G126" s="132">
        <f>G127</f>
        <v>990.7</v>
      </c>
      <c r="H126" s="132">
        <f>H127</f>
        <v>49.1</v>
      </c>
      <c r="I126" s="132"/>
      <c r="J126" s="132"/>
    </row>
    <row r="127" spans="2:10" ht="12.75">
      <c r="B127" s="81" t="s">
        <v>412</v>
      </c>
      <c r="C127" s="124" t="s">
        <v>626</v>
      </c>
      <c r="D127" s="129" t="s">
        <v>536</v>
      </c>
      <c r="E127" s="129" t="s">
        <v>499</v>
      </c>
      <c r="F127" s="132">
        <f t="shared" si="4"/>
        <v>1039.8</v>
      </c>
      <c r="G127" s="132">
        <v>990.7</v>
      </c>
      <c r="H127" s="132">
        <v>49.1</v>
      </c>
      <c r="I127" s="132"/>
      <c r="J127" s="132"/>
    </row>
    <row r="128" spans="2:10" ht="25.5">
      <c r="B128" s="81" t="s">
        <v>326</v>
      </c>
      <c r="C128" s="124" t="s">
        <v>45</v>
      </c>
      <c r="D128" s="129"/>
      <c r="E128" s="129"/>
      <c r="F128" s="132">
        <f t="shared" si="4"/>
        <v>1764</v>
      </c>
      <c r="G128" s="132"/>
      <c r="H128" s="132">
        <f>H129</f>
        <v>1764</v>
      </c>
      <c r="I128" s="132"/>
      <c r="J128" s="132"/>
    </row>
    <row r="129" spans="2:10" ht="12.75">
      <c r="B129" s="81" t="s">
        <v>185</v>
      </c>
      <c r="C129" s="124" t="s">
        <v>45</v>
      </c>
      <c r="D129" s="129" t="s">
        <v>231</v>
      </c>
      <c r="E129" s="129"/>
      <c r="F129" s="132">
        <f t="shared" si="4"/>
        <v>1764</v>
      </c>
      <c r="G129" s="132"/>
      <c r="H129" s="132">
        <f>H130</f>
        <v>1764</v>
      </c>
      <c r="I129" s="132"/>
      <c r="J129" s="132"/>
    </row>
    <row r="130" spans="2:10" ht="12.75">
      <c r="B130" s="81" t="s">
        <v>441</v>
      </c>
      <c r="C130" s="124" t="s">
        <v>45</v>
      </c>
      <c r="D130" s="129" t="s">
        <v>231</v>
      </c>
      <c r="E130" s="129" t="s">
        <v>501</v>
      </c>
      <c r="F130" s="132">
        <f t="shared" si="4"/>
        <v>1764</v>
      </c>
      <c r="G130" s="132"/>
      <c r="H130" s="132">
        <v>1764</v>
      </c>
      <c r="I130" s="132"/>
      <c r="J130" s="132"/>
    </row>
    <row r="131" spans="2:10" ht="25.5">
      <c r="B131" s="254" t="s">
        <v>878</v>
      </c>
      <c r="C131" s="124" t="s">
        <v>625</v>
      </c>
      <c r="D131" s="129"/>
      <c r="E131" s="129"/>
      <c r="F131" s="132">
        <f t="shared" si="4"/>
        <v>300</v>
      </c>
      <c r="G131" s="132"/>
      <c r="H131" s="132">
        <f>H132</f>
        <v>300</v>
      </c>
      <c r="I131" s="132"/>
      <c r="J131" s="132"/>
    </row>
    <row r="132" spans="2:10" ht="12.75">
      <c r="B132" s="175" t="s">
        <v>263</v>
      </c>
      <c r="C132" s="124" t="s">
        <v>625</v>
      </c>
      <c r="D132" s="129" t="s">
        <v>765</v>
      </c>
      <c r="E132" s="129"/>
      <c r="F132" s="132">
        <f t="shared" si="4"/>
        <v>300</v>
      </c>
      <c r="G132" s="132"/>
      <c r="H132" s="132">
        <f>H133</f>
        <v>300</v>
      </c>
      <c r="I132" s="132"/>
      <c r="J132" s="132"/>
    </row>
    <row r="133" spans="2:10" ht="12.75">
      <c r="B133" s="81" t="s">
        <v>876</v>
      </c>
      <c r="C133" s="124" t="s">
        <v>625</v>
      </c>
      <c r="D133" s="129" t="s">
        <v>765</v>
      </c>
      <c r="E133" s="129" t="s">
        <v>877</v>
      </c>
      <c r="F133" s="132">
        <f t="shared" si="4"/>
        <v>300</v>
      </c>
      <c r="G133" s="132"/>
      <c r="H133" s="132">
        <v>300</v>
      </c>
      <c r="I133" s="132"/>
      <c r="J133" s="132"/>
    </row>
    <row r="134" spans="2:10" ht="38.25">
      <c r="B134" s="254" t="s">
        <v>330</v>
      </c>
      <c r="C134" s="262" t="s">
        <v>328</v>
      </c>
      <c r="D134" s="129"/>
      <c r="E134" s="143"/>
      <c r="F134" s="132">
        <f t="shared" si="4"/>
        <v>6194.7</v>
      </c>
      <c r="G134" s="132"/>
      <c r="H134" s="132"/>
      <c r="I134" s="132">
        <f>I135</f>
        <v>6194.7</v>
      </c>
      <c r="J134" s="132"/>
    </row>
    <row r="135" spans="2:10" ht="25.5">
      <c r="B135" s="130" t="s">
        <v>182</v>
      </c>
      <c r="C135" s="262" t="s">
        <v>328</v>
      </c>
      <c r="D135" s="129" t="s">
        <v>181</v>
      </c>
      <c r="E135" s="143"/>
      <c r="F135" s="132">
        <f t="shared" si="4"/>
        <v>6194.7</v>
      </c>
      <c r="G135" s="132"/>
      <c r="H135" s="132"/>
      <c r="I135" s="132">
        <f>I136</f>
        <v>6194.7</v>
      </c>
      <c r="J135" s="132"/>
    </row>
    <row r="136" spans="2:10" ht="12.75">
      <c r="B136" s="172" t="s">
        <v>123</v>
      </c>
      <c r="C136" s="262" t="s">
        <v>328</v>
      </c>
      <c r="D136" s="129" t="s">
        <v>181</v>
      </c>
      <c r="E136" s="143">
        <v>1004</v>
      </c>
      <c r="F136" s="132">
        <f t="shared" si="4"/>
        <v>6194.7</v>
      </c>
      <c r="G136" s="132"/>
      <c r="H136" s="132"/>
      <c r="I136" s="132">
        <v>6194.7</v>
      </c>
      <c r="J136" s="132"/>
    </row>
    <row r="137" spans="2:10" ht="63.75">
      <c r="B137" s="261" t="s">
        <v>835</v>
      </c>
      <c r="C137" s="124" t="s">
        <v>310</v>
      </c>
      <c r="D137" s="129"/>
      <c r="E137" s="129"/>
      <c r="F137" s="132">
        <f aca="true" t="shared" si="5" ref="F137:F148">H137+I137+J137+G137</f>
        <v>0.5</v>
      </c>
      <c r="G137" s="132"/>
      <c r="H137" s="132">
        <f>H138</f>
        <v>0.5</v>
      </c>
      <c r="I137" s="132"/>
      <c r="J137" s="132"/>
    </row>
    <row r="138" spans="2:10" ht="12.75">
      <c r="B138" s="130" t="s">
        <v>753</v>
      </c>
      <c r="C138" s="124" t="s">
        <v>310</v>
      </c>
      <c r="D138" s="129" t="s">
        <v>536</v>
      </c>
      <c r="E138" s="129"/>
      <c r="F138" s="132">
        <f t="shared" si="5"/>
        <v>0.5</v>
      </c>
      <c r="G138" s="132"/>
      <c r="H138" s="132">
        <f>H139</f>
        <v>0.5</v>
      </c>
      <c r="I138" s="132"/>
      <c r="J138" s="132"/>
    </row>
    <row r="139" spans="2:10" ht="12.75">
      <c r="B139" s="81" t="s">
        <v>121</v>
      </c>
      <c r="C139" s="124" t="s">
        <v>310</v>
      </c>
      <c r="D139" s="129" t="s">
        <v>536</v>
      </c>
      <c r="E139" s="129" t="s">
        <v>496</v>
      </c>
      <c r="F139" s="132">
        <f t="shared" si="5"/>
        <v>0.5</v>
      </c>
      <c r="G139" s="132"/>
      <c r="H139" s="132">
        <v>0.5</v>
      </c>
      <c r="I139" s="132"/>
      <c r="J139" s="132"/>
    </row>
    <row r="140" spans="2:10" ht="63.75">
      <c r="B140" s="261" t="s">
        <v>836</v>
      </c>
      <c r="C140" s="124" t="s">
        <v>881</v>
      </c>
      <c r="D140" s="129"/>
      <c r="E140" s="129"/>
      <c r="F140" s="132">
        <f t="shared" si="5"/>
        <v>6.5</v>
      </c>
      <c r="G140" s="132"/>
      <c r="H140" s="132">
        <f>H141</f>
        <v>6.5</v>
      </c>
      <c r="I140" s="132"/>
      <c r="J140" s="132"/>
    </row>
    <row r="141" spans="2:10" ht="12.75">
      <c r="B141" s="130" t="s">
        <v>753</v>
      </c>
      <c r="C141" s="124" t="s">
        <v>881</v>
      </c>
      <c r="D141" s="129" t="s">
        <v>536</v>
      </c>
      <c r="E141" s="129"/>
      <c r="F141" s="132">
        <f t="shared" si="5"/>
        <v>6.5</v>
      </c>
      <c r="G141" s="132"/>
      <c r="H141" s="132">
        <f>H142</f>
        <v>6.5</v>
      </c>
      <c r="I141" s="132"/>
      <c r="J141" s="132"/>
    </row>
    <row r="142" spans="2:10" ht="12.75">
      <c r="B142" s="81" t="s">
        <v>121</v>
      </c>
      <c r="C142" s="124" t="s">
        <v>881</v>
      </c>
      <c r="D142" s="129" t="s">
        <v>536</v>
      </c>
      <c r="E142" s="129" t="s">
        <v>496</v>
      </c>
      <c r="F142" s="132">
        <f t="shared" si="5"/>
        <v>6.5</v>
      </c>
      <c r="G142" s="132"/>
      <c r="H142" s="132">
        <v>6.5</v>
      </c>
      <c r="I142" s="132"/>
      <c r="J142" s="132"/>
    </row>
    <row r="143" spans="2:10" ht="51">
      <c r="B143" s="254" t="s">
        <v>837</v>
      </c>
      <c r="C143" s="264" t="s">
        <v>206</v>
      </c>
      <c r="D143" s="265"/>
      <c r="E143" s="265"/>
      <c r="F143" s="132">
        <f t="shared" si="5"/>
        <v>1</v>
      </c>
      <c r="G143" s="132"/>
      <c r="H143" s="132">
        <f>H144</f>
        <v>1</v>
      </c>
      <c r="I143" s="132"/>
      <c r="J143" s="132"/>
    </row>
    <row r="144" spans="2:10" ht="12.75">
      <c r="B144" s="266" t="s">
        <v>753</v>
      </c>
      <c r="C144" s="264" t="s">
        <v>206</v>
      </c>
      <c r="D144" s="265" t="s">
        <v>536</v>
      </c>
      <c r="E144" s="265"/>
      <c r="F144" s="132">
        <f t="shared" si="5"/>
        <v>1</v>
      </c>
      <c r="G144" s="132"/>
      <c r="H144" s="132">
        <f>H145</f>
        <v>1</v>
      </c>
      <c r="I144" s="132"/>
      <c r="J144" s="132"/>
    </row>
    <row r="145" spans="2:10" ht="12.75">
      <c r="B145" s="267" t="s">
        <v>121</v>
      </c>
      <c r="C145" s="264" t="s">
        <v>206</v>
      </c>
      <c r="D145" s="265" t="s">
        <v>536</v>
      </c>
      <c r="E145" s="265" t="s">
        <v>496</v>
      </c>
      <c r="F145" s="132">
        <f t="shared" si="5"/>
        <v>1</v>
      </c>
      <c r="G145" s="132"/>
      <c r="H145" s="132">
        <v>1</v>
      </c>
      <c r="I145" s="132"/>
      <c r="J145" s="132"/>
    </row>
    <row r="146" spans="2:10" ht="63.75">
      <c r="B146" s="261" t="s">
        <v>854</v>
      </c>
      <c r="C146" s="124" t="s">
        <v>189</v>
      </c>
      <c r="D146" s="129"/>
      <c r="E146" s="129"/>
      <c r="F146" s="132">
        <f t="shared" si="5"/>
        <v>60</v>
      </c>
      <c r="G146" s="132"/>
      <c r="H146" s="132">
        <f>H147</f>
        <v>60</v>
      </c>
      <c r="I146" s="132"/>
      <c r="J146" s="132"/>
    </row>
    <row r="147" spans="2:10" ht="25.5">
      <c r="B147" s="81" t="s">
        <v>793</v>
      </c>
      <c r="C147" s="124" t="s">
        <v>189</v>
      </c>
      <c r="D147" s="129" t="s">
        <v>794</v>
      </c>
      <c r="E147" s="129"/>
      <c r="F147" s="132">
        <f t="shared" si="5"/>
        <v>60</v>
      </c>
      <c r="G147" s="132"/>
      <c r="H147" s="132">
        <f>H148</f>
        <v>60</v>
      </c>
      <c r="I147" s="132"/>
      <c r="J147" s="132"/>
    </row>
    <row r="148" spans="2:10" ht="12.75">
      <c r="B148" s="81" t="s">
        <v>121</v>
      </c>
      <c r="C148" s="124" t="s">
        <v>189</v>
      </c>
      <c r="D148" s="129" t="s">
        <v>794</v>
      </c>
      <c r="E148" s="129" t="s">
        <v>496</v>
      </c>
      <c r="F148" s="132">
        <f t="shared" si="5"/>
        <v>60</v>
      </c>
      <c r="G148" s="132"/>
      <c r="H148" s="132">
        <v>60</v>
      </c>
      <c r="I148" s="132"/>
      <c r="J148" s="132"/>
    </row>
    <row r="149" spans="2:10" ht="51">
      <c r="B149" s="133" t="s">
        <v>607</v>
      </c>
      <c r="C149" s="136" t="s">
        <v>665</v>
      </c>
      <c r="D149" s="129"/>
      <c r="E149" s="129"/>
      <c r="F149" s="132">
        <f aca="true" t="shared" si="6" ref="F149:F176">H149+I149+J149+G149</f>
        <v>30</v>
      </c>
      <c r="G149" s="132"/>
      <c r="H149" s="132">
        <f>H150</f>
        <v>30</v>
      </c>
      <c r="I149" s="132"/>
      <c r="J149" s="132"/>
    </row>
    <row r="150" spans="2:10" ht="25.5">
      <c r="B150" s="81" t="s">
        <v>793</v>
      </c>
      <c r="C150" s="136" t="s">
        <v>665</v>
      </c>
      <c r="D150" s="135">
        <v>600</v>
      </c>
      <c r="E150" s="129"/>
      <c r="F150" s="132">
        <f t="shared" si="6"/>
        <v>30</v>
      </c>
      <c r="G150" s="132"/>
      <c r="H150" s="132">
        <f>H151</f>
        <v>30</v>
      </c>
      <c r="I150" s="132"/>
      <c r="J150" s="132"/>
    </row>
    <row r="151" spans="2:10" ht="12.75">
      <c r="B151" s="81" t="s">
        <v>412</v>
      </c>
      <c r="C151" s="136" t="s">
        <v>665</v>
      </c>
      <c r="D151" s="135">
        <v>600</v>
      </c>
      <c r="E151" s="129" t="s">
        <v>499</v>
      </c>
      <c r="F151" s="132">
        <f t="shared" si="6"/>
        <v>30</v>
      </c>
      <c r="G151" s="132"/>
      <c r="H151" s="132">
        <v>30</v>
      </c>
      <c r="I151" s="132"/>
      <c r="J151" s="132"/>
    </row>
    <row r="152" spans="2:10" ht="51">
      <c r="B152" s="254" t="s">
        <v>856</v>
      </c>
      <c r="C152" s="136" t="s">
        <v>668</v>
      </c>
      <c r="D152" s="129"/>
      <c r="E152" s="129"/>
      <c r="F152" s="132">
        <f t="shared" si="6"/>
        <v>45</v>
      </c>
      <c r="G152" s="132"/>
      <c r="H152" s="132">
        <f>H153</f>
        <v>45</v>
      </c>
      <c r="I152" s="132"/>
      <c r="J152" s="132"/>
    </row>
    <row r="153" spans="2:10" ht="25.5">
      <c r="B153" s="81" t="s">
        <v>793</v>
      </c>
      <c r="C153" s="136" t="s">
        <v>668</v>
      </c>
      <c r="D153" s="135">
        <v>600</v>
      </c>
      <c r="E153" s="129"/>
      <c r="F153" s="132">
        <f t="shared" si="6"/>
        <v>45</v>
      </c>
      <c r="G153" s="132"/>
      <c r="H153" s="132">
        <f>H154</f>
        <v>45</v>
      </c>
      <c r="I153" s="132"/>
      <c r="J153" s="132"/>
    </row>
    <row r="154" spans="2:10" ht="12.75">
      <c r="B154" s="81" t="s">
        <v>412</v>
      </c>
      <c r="C154" s="136" t="s">
        <v>668</v>
      </c>
      <c r="D154" s="135">
        <v>600</v>
      </c>
      <c r="E154" s="129" t="s">
        <v>499</v>
      </c>
      <c r="F154" s="132">
        <f t="shared" si="6"/>
        <v>45</v>
      </c>
      <c r="G154" s="132"/>
      <c r="H154" s="132">
        <v>45</v>
      </c>
      <c r="I154" s="132"/>
      <c r="J154" s="132"/>
    </row>
    <row r="155" spans="2:10" ht="51">
      <c r="B155" s="254" t="s">
        <v>857</v>
      </c>
      <c r="C155" s="136" t="s">
        <v>669</v>
      </c>
      <c r="D155" s="129"/>
      <c r="E155" s="129"/>
      <c r="F155" s="132">
        <f t="shared" si="6"/>
        <v>15</v>
      </c>
      <c r="G155" s="132"/>
      <c r="H155" s="132">
        <f>H156</f>
        <v>15</v>
      </c>
      <c r="I155" s="132"/>
      <c r="J155" s="132"/>
    </row>
    <row r="156" spans="2:10" ht="25.5">
      <c r="B156" s="81" t="s">
        <v>793</v>
      </c>
      <c r="C156" s="136" t="s">
        <v>669</v>
      </c>
      <c r="D156" s="135">
        <v>600</v>
      </c>
      <c r="E156" s="129"/>
      <c r="F156" s="132">
        <f t="shared" si="6"/>
        <v>15</v>
      </c>
      <c r="G156" s="132"/>
      <c r="H156" s="132">
        <f>H157</f>
        <v>15</v>
      </c>
      <c r="I156" s="132"/>
      <c r="J156" s="132"/>
    </row>
    <row r="157" spans="2:10" ht="12.75">
      <c r="B157" s="81" t="s">
        <v>412</v>
      </c>
      <c r="C157" s="136" t="s">
        <v>669</v>
      </c>
      <c r="D157" s="135">
        <v>600</v>
      </c>
      <c r="E157" s="129" t="s">
        <v>499</v>
      </c>
      <c r="F157" s="132">
        <f t="shared" si="6"/>
        <v>15</v>
      </c>
      <c r="G157" s="132"/>
      <c r="H157" s="132">
        <v>15</v>
      </c>
      <c r="I157" s="132"/>
      <c r="J157" s="132"/>
    </row>
    <row r="158" spans="2:10" ht="51">
      <c r="B158" s="254" t="s">
        <v>858</v>
      </c>
      <c r="C158" s="136" t="s">
        <v>670</v>
      </c>
      <c r="D158" s="129"/>
      <c r="E158" s="129"/>
      <c r="F158" s="132">
        <f t="shared" si="6"/>
        <v>40</v>
      </c>
      <c r="G158" s="132"/>
      <c r="H158" s="132">
        <f>H159</f>
        <v>40</v>
      </c>
      <c r="I158" s="132"/>
      <c r="J158" s="132"/>
    </row>
    <row r="159" spans="2:10" ht="25.5">
      <c r="B159" s="81" t="s">
        <v>793</v>
      </c>
      <c r="C159" s="136" t="s">
        <v>670</v>
      </c>
      <c r="D159" s="135">
        <v>600</v>
      </c>
      <c r="E159" s="129"/>
      <c r="F159" s="132">
        <f t="shared" si="6"/>
        <v>40</v>
      </c>
      <c r="G159" s="132"/>
      <c r="H159" s="132">
        <f>H160</f>
        <v>40</v>
      </c>
      <c r="I159" s="132"/>
      <c r="J159" s="132"/>
    </row>
    <row r="160" spans="2:10" ht="12.75">
      <c r="B160" s="81" t="s">
        <v>412</v>
      </c>
      <c r="C160" s="136" t="s">
        <v>670</v>
      </c>
      <c r="D160" s="135">
        <v>600</v>
      </c>
      <c r="E160" s="129" t="s">
        <v>499</v>
      </c>
      <c r="F160" s="132">
        <f t="shared" si="6"/>
        <v>40</v>
      </c>
      <c r="G160" s="132"/>
      <c r="H160" s="132">
        <v>40</v>
      </c>
      <c r="I160" s="132"/>
      <c r="J160" s="132"/>
    </row>
    <row r="161" spans="2:10" ht="51">
      <c r="B161" s="254" t="s">
        <v>859</v>
      </c>
      <c r="C161" s="124" t="s">
        <v>671</v>
      </c>
      <c r="D161" s="129"/>
      <c r="E161" s="129"/>
      <c r="F161" s="132">
        <f t="shared" si="6"/>
        <v>1</v>
      </c>
      <c r="G161" s="132"/>
      <c r="H161" s="132">
        <f>H162</f>
        <v>1</v>
      </c>
      <c r="I161" s="132"/>
      <c r="J161" s="132"/>
    </row>
    <row r="162" spans="2:10" ht="25.5">
      <c r="B162" s="81" t="s">
        <v>793</v>
      </c>
      <c r="C162" s="124" t="s">
        <v>671</v>
      </c>
      <c r="D162" s="135">
        <v>600</v>
      </c>
      <c r="E162" s="129"/>
      <c r="F162" s="132">
        <f t="shared" si="6"/>
        <v>1</v>
      </c>
      <c r="G162" s="132"/>
      <c r="H162" s="132">
        <f>H163</f>
        <v>1</v>
      </c>
      <c r="I162" s="132"/>
      <c r="J162" s="132"/>
    </row>
    <row r="163" spans="2:10" ht="12.75">
      <c r="B163" s="81" t="s">
        <v>412</v>
      </c>
      <c r="C163" s="124" t="s">
        <v>671</v>
      </c>
      <c r="D163" s="135">
        <v>600</v>
      </c>
      <c r="E163" s="129" t="s">
        <v>499</v>
      </c>
      <c r="F163" s="132">
        <f t="shared" si="6"/>
        <v>1</v>
      </c>
      <c r="G163" s="132"/>
      <c r="H163" s="132">
        <v>1</v>
      </c>
      <c r="I163" s="132"/>
      <c r="J163" s="132"/>
    </row>
    <row r="164" spans="2:10" ht="51">
      <c r="B164" s="133" t="s">
        <v>24</v>
      </c>
      <c r="C164" s="124" t="s">
        <v>674</v>
      </c>
      <c r="D164" s="129"/>
      <c r="E164" s="129"/>
      <c r="F164" s="132">
        <f t="shared" si="6"/>
        <v>10</v>
      </c>
      <c r="G164" s="132"/>
      <c r="H164" s="132">
        <f>H165</f>
        <v>10</v>
      </c>
      <c r="I164" s="132"/>
      <c r="J164" s="132"/>
    </row>
    <row r="165" spans="2:10" ht="25.5">
      <c r="B165" s="81" t="s">
        <v>793</v>
      </c>
      <c r="C165" s="124" t="s">
        <v>674</v>
      </c>
      <c r="D165" s="135">
        <v>600</v>
      </c>
      <c r="E165" s="129"/>
      <c r="F165" s="132">
        <f t="shared" si="6"/>
        <v>10</v>
      </c>
      <c r="G165" s="132"/>
      <c r="H165" s="132">
        <f>H166</f>
        <v>10</v>
      </c>
      <c r="I165" s="132"/>
      <c r="J165" s="132"/>
    </row>
    <row r="166" spans="2:10" ht="12.75">
      <c r="B166" s="81" t="s">
        <v>412</v>
      </c>
      <c r="C166" s="124" t="s">
        <v>674</v>
      </c>
      <c r="D166" s="135">
        <v>600</v>
      </c>
      <c r="E166" s="129" t="s">
        <v>499</v>
      </c>
      <c r="F166" s="132">
        <f t="shared" si="6"/>
        <v>10</v>
      </c>
      <c r="G166" s="132"/>
      <c r="H166" s="132">
        <v>10</v>
      </c>
      <c r="I166" s="132"/>
      <c r="J166" s="132"/>
    </row>
    <row r="167" spans="2:10" ht="51">
      <c r="B167" s="133" t="s">
        <v>25</v>
      </c>
      <c r="C167" s="124" t="s">
        <v>11</v>
      </c>
      <c r="D167" s="129"/>
      <c r="E167" s="129"/>
      <c r="F167" s="132">
        <f aca="true" t="shared" si="7" ref="F167:F175">H167+I167+J167+G167</f>
        <v>27.8</v>
      </c>
      <c r="G167" s="132"/>
      <c r="H167" s="132">
        <f>H168</f>
        <v>27.8</v>
      </c>
      <c r="I167" s="132"/>
      <c r="J167" s="132"/>
    </row>
    <row r="168" spans="2:10" ht="25.5">
      <c r="B168" s="81" t="s">
        <v>793</v>
      </c>
      <c r="C168" s="124" t="s">
        <v>11</v>
      </c>
      <c r="D168" s="129" t="s">
        <v>794</v>
      </c>
      <c r="E168" s="129"/>
      <c r="F168" s="132">
        <f t="shared" si="7"/>
        <v>27.8</v>
      </c>
      <c r="G168" s="132"/>
      <c r="H168" s="132">
        <f>H169</f>
        <v>27.8</v>
      </c>
      <c r="I168" s="132"/>
      <c r="J168" s="132"/>
    </row>
    <row r="169" spans="2:10" ht="12.75">
      <c r="B169" s="81" t="s">
        <v>409</v>
      </c>
      <c r="C169" s="124" t="s">
        <v>11</v>
      </c>
      <c r="D169" s="129" t="s">
        <v>794</v>
      </c>
      <c r="E169" s="129" t="s">
        <v>495</v>
      </c>
      <c r="F169" s="132">
        <f t="shared" si="7"/>
        <v>27.8</v>
      </c>
      <c r="G169" s="132"/>
      <c r="H169" s="132">
        <v>27.8</v>
      </c>
      <c r="I169" s="132"/>
      <c r="J169" s="132"/>
    </row>
    <row r="170" spans="2:10" ht="76.5">
      <c r="B170" s="254" t="s">
        <v>860</v>
      </c>
      <c r="C170" s="124" t="s">
        <v>28</v>
      </c>
      <c r="D170" s="129"/>
      <c r="E170" s="129"/>
      <c r="F170" s="132">
        <f t="shared" si="7"/>
        <v>6.8</v>
      </c>
      <c r="G170" s="132"/>
      <c r="H170" s="132">
        <f>H171</f>
        <v>6.8</v>
      </c>
      <c r="I170" s="132"/>
      <c r="J170" s="132"/>
    </row>
    <row r="171" spans="2:10" ht="25.5">
      <c r="B171" s="81" t="s">
        <v>793</v>
      </c>
      <c r="C171" s="124" t="s">
        <v>28</v>
      </c>
      <c r="D171" s="129" t="s">
        <v>794</v>
      </c>
      <c r="E171" s="129"/>
      <c r="F171" s="132">
        <f t="shared" si="7"/>
        <v>6.8</v>
      </c>
      <c r="G171" s="132"/>
      <c r="H171" s="132">
        <f>H172</f>
        <v>6.8</v>
      </c>
      <c r="I171" s="132"/>
      <c r="J171" s="132"/>
    </row>
    <row r="172" spans="2:10" ht="12.75">
      <c r="B172" s="81" t="s">
        <v>409</v>
      </c>
      <c r="C172" s="124" t="s">
        <v>28</v>
      </c>
      <c r="D172" s="129" t="s">
        <v>794</v>
      </c>
      <c r="E172" s="129" t="s">
        <v>495</v>
      </c>
      <c r="F172" s="132">
        <f t="shared" si="7"/>
        <v>6.8</v>
      </c>
      <c r="G172" s="132"/>
      <c r="H172" s="132">
        <v>6.8</v>
      </c>
      <c r="I172" s="132"/>
      <c r="J172" s="132"/>
    </row>
    <row r="173" spans="2:10" ht="51">
      <c r="B173" s="133" t="s">
        <v>286</v>
      </c>
      <c r="C173" s="124" t="s">
        <v>663</v>
      </c>
      <c r="D173" s="129"/>
      <c r="E173" s="129"/>
      <c r="F173" s="132">
        <f t="shared" si="7"/>
        <v>33.5</v>
      </c>
      <c r="G173" s="132"/>
      <c r="H173" s="132">
        <f>H174</f>
        <v>33.5</v>
      </c>
      <c r="I173" s="132"/>
      <c r="J173" s="132"/>
    </row>
    <row r="174" spans="2:10" ht="25.5">
      <c r="B174" s="81" t="s">
        <v>793</v>
      </c>
      <c r="C174" s="124" t="s">
        <v>663</v>
      </c>
      <c r="D174" s="129" t="s">
        <v>794</v>
      </c>
      <c r="E174" s="129"/>
      <c r="F174" s="132">
        <f t="shared" si="7"/>
        <v>33.5</v>
      </c>
      <c r="G174" s="132"/>
      <c r="H174" s="132">
        <f>H175</f>
        <v>33.5</v>
      </c>
      <c r="I174" s="132"/>
      <c r="J174" s="132"/>
    </row>
    <row r="175" spans="2:10" ht="12.75">
      <c r="B175" s="81" t="s">
        <v>409</v>
      </c>
      <c r="C175" s="124" t="s">
        <v>663</v>
      </c>
      <c r="D175" s="129" t="s">
        <v>794</v>
      </c>
      <c r="E175" s="129" t="s">
        <v>495</v>
      </c>
      <c r="F175" s="132">
        <f t="shared" si="7"/>
        <v>33.5</v>
      </c>
      <c r="G175" s="132"/>
      <c r="H175" s="132">
        <v>33.5</v>
      </c>
      <c r="I175" s="132"/>
      <c r="J175" s="132"/>
    </row>
    <row r="176" spans="2:10" ht="51">
      <c r="B176" s="81" t="s">
        <v>760</v>
      </c>
      <c r="C176" s="124" t="s">
        <v>759</v>
      </c>
      <c r="D176" s="223"/>
      <c r="E176" s="224"/>
      <c r="F176" s="132">
        <f t="shared" si="6"/>
        <v>10</v>
      </c>
      <c r="G176" s="137"/>
      <c r="H176" s="252">
        <f>H177</f>
        <v>10</v>
      </c>
      <c r="I176" s="137"/>
      <c r="J176" s="137"/>
    </row>
    <row r="177" spans="2:10" ht="12.75">
      <c r="B177" s="130" t="s">
        <v>753</v>
      </c>
      <c r="C177" s="124" t="s">
        <v>759</v>
      </c>
      <c r="D177" s="223" t="s">
        <v>536</v>
      </c>
      <c r="E177" s="224"/>
      <c r="F177" s="132">
        <f aca="true" t="shared" si="8" ref="F177:F211">H177+I177+J177+G177</f>
        <v>10</v>
      </c>
      <c r="G177" s="137"/>
      <c r="H177" s="252">
        <f>H178</f>
        <v>10</v>
      </c>
      <c r="I177" s="137"/>
      <c r="J177" s="137"/>
    </row>
    <row r="178" spans="2:10" ht="12.75">
      <c r="B178" s="130" t="s">
        <v>404</v>
      </c>
      <c r="C178" s="124" t="s">
        <v>759</v>
      </c>
      <c r="D178" s="223" t="s">
        <v>536</v>
      </c>
      <c r="E178" s="129" t="s">
        <v>443</v>
      </c>
      <c r="F178" s="132">
        <f t="shared" si="8"/>
        <v>10</v>
      </c>
      <c r="G178" s="137"/>
      <c r="H178" s="252">
        <v>10</v>
      </c>
      <c r="I178" s="137"/>
      <c r="J178" s="137"/>
    </row>
    <row r="179" spans="2:10" ht="38.25">
      <c r="B179" s="254" t="s">
        <v>109</v>
      </c>
      <c r="C179" s="124" t="s">
        <v>105</v>
      </c>
      <c r="D179" s="129"/>
      <c r="E179" s="129"/>
      <c r="F179" s="132">
        <f t="shared" si="8"/>
        <v>350.4</v>
      </c>
      <c r="G179" s="132"/>
      <c r="H179" s="132">
        <f>H180</f>
        <v>350.4</v>
      </c>
      <c r="I179" s="132"/>
      <c r="J179" s="132"/>
    </row>
    <row r="180" spans="2:10" ht="25.5">
      <c r="B180" s="81" t="s">
        <v>793</v>
      </c>
      <c r="C180" s="124" t="s">
        <v>105</v>
      </c>
      <c r="D180" s="129" t="s">
        <v>794</v>
      </c>
      <c r="E180" s="129"/>
      <c r="F180" s="132">
        <f t="shared" si="8"/>
        <v>350.4</v>
      </c>
      <c r="G180" s="132"/>
      <c r="H180" s="132">
        <f>H181</f>
        <v>350.4</v>
      </c>
      <c r="I180" s="132"/>
      <c r="J180" s="132"/>
    </row>
    <row r="181" spans="2:10" ht="12.75">
      <c r="B181" s="81" t="s">
        <v>121</v>
      </c>
      <c r="C181" s="124" t="s">
        <v>105</v>
      </c>
      <c r="D181" s="129" t="s">
        <v>794</v>
      </c>
      <c r="E181" s="129" t="s">
        <v>496</v>
      </c>
      <c r="F181" s="132">
        <f t="shared" si="8"/>
        <v>350.4</v>
      </c>
      <c r="G181" s="132"/>
      <c r="H181" s="132">
        <v>350.4</v>
      </c>
      <c r="I181" s="132"/>
      <c r="J181" s="132"/>
    </row>
    <row r="182" spans="2:10" ht="38.25">
      <c r="B182" s="254" t="s">
        <v>110</v>
      </c>
      <c r="C182" s="124" t="s">
        <v>106</v>
      </c>
      <c r="D182" s="129"/>
      <c r="E182" s="129"/>
      <c r="F182" s="132">
        <f t="shared" si="8"/>
        <v>793.8</v>
      </c>
      <c r="G182" s="132"/>
      <c r="H182" s="132">
        <f>H183</f>
        <v>793.8</v>
      </c>
      <c r="I182" s="132"/>
      <c r="J182" s="132"/>
    </row>
    <row r="183" spans="2:10" ht="25.5">
      <c r="B183" s="81" t="s">
        <v>793</v>
      </c>
      <c r="C183" s="124" t="s">
        <v>106</v>
      </c>
      <c r="D183" s="129" t="s">
        <v>794</v>
      </c>
      <c r="E183" s="129"/>
      <c r="F183" s="132">
        <f t="shared" si="8"/>
        <v>793.8</v>
      </c>
      <c r="G183" s="132"/>
      <c r="H183" s="132">
        <f>H184</f>
        <v>793.8</v>
      </c>
      <c r="I183" s="132"/>
      <c r="J183" s="132"/>
    </row>
    <row r="184" spans="2:10" ht="12.75">
      <c r="B184" s="81" t="s">
        <v>121</v>
      </c>
      <c r="C184" s="124" t="s">
        <v>106</v>
      </c>
      <c r="D184" s="129" t="s">
        <v>794</v>
      </c>
      <c r="E184" s="129" t="s">
        <v>496</v>
      </c>
      <c r="F184" s="132">
        <f t="shared" si="8"/>
        <v>793.8</v>
      </c>
      <c r="G184" s="132"/>
      <c r="H184" s="132">
        <v>793.8</v>
      </c>
      <c r="I184" s="132"/>
      <c r="J184" s="132"/>
    </row>
    <row r="185" spans="2:10" ht="51">
      <c r="B185" s="130" t="s">
        <v>540</v>
      </c>
      <c r="C185" s="124" t="s">
        <v>539</v>
      </c>
      <c r="D185" s="129"/>
      <c r="E185" s="129"/>
      <c r="F185" s="132">
        <f t="shared" si="8"/>
        <v>66.7</v>
      </c>
      <c r="G185" s="132"/>
      <c r="H185" s="132"/>
      <c r="I185" s="132">
        <f>I186</f>
        <v>66.7</v>
      </c>
      <c r="J185" s="132"/>
    </row>
    <row r="186" spans="2:10" ht="12.75">
      <c r="B186" s="130" t="s">
        <v>185</v>
      </c>
      <c r="C186" s="124" t="s">
        <v>539</v>
      </c>
      <c r="D186" s="129" t="s">
        <v>231</v>
      </c>
      <c r="E186" s="129"/>
      <c r="F186" s="132">
        <f t="shared" si="8"/>
        <v>66.7</v>
      </c>
      <c r="G186" s="132"/>
      <c r="H186" s="132"/>
      <c r="I186" s="132">
        <f>I187</f>
        <v>66.7</v>
      </c>
      <c r="J186" s="132"/>
    </row>
    <row r="187" spans="2:10" ht="12.75">
      <c r="B187" s="81" t="s">
        <v>121</v>
      </c>
      <c r="C187" s="124" t="s">
        <v>539</v>
      </c>
      <c r="D187" s="129" t="s">
        <v>231</v>
      </c>
      <c r="E187" s="129" t="s">
        <v>496</v>
      </c>
      <c r="F187" s="132">
        <f t="shared" si="8"/>
        <v>66.7</v>
      </c>
      <c r="G187" s="132"/>
      <c r="H187" s="132"/>
      <c r="I187" s="132">
        <v>66.7</v>
      </c>
      <c r="J187" s="132"/>
    </row>
    <row r="188" spans="2:10" ht="51">
      <c r="B188" s="130" t="s">
        <v>841</v>
      </c>
      <c r="C188" s="124" t="s">
        <v>541</v>
      </c>
      <c r="D188" s="129"/>
      <c r="E188" s="129"/>
      <c r="F188" s="132">
        <f t="shared" si="8"/>
        <v>90.2</v>
      </c>
      <c r="G188" s="132"/>
      <c r="H188" s="132">
        <f>H189</f>
        <v>90.2</v>
      </c>
      <c r="I188" s="132"/>
      <c r="J188" s="132"/>
    </row>
    <row r="189" spans="2:10" ht="12.75">
      <c r="B189" s="130" t="s">
        <v>185</v>
      </c>
      <c r="C189" s="124" t="s">
        <v>541</v>
      </c>
      <c r="D189" s="129" t="s">
        <v>231</v>
      </c>
      <c r="E189" s="129"/>
      <c r="F189" s="132">
        <f t="shared" si="8"/>
        <v>90.2</v>
      </c>
      <c r="G189" s="132"/>
      <c r="H189" s="132">
        <f>H190</f>
        <v>90.2</v>
      </c>
      <c r="I189" s="132"/>
      <c r="J189" s="132"/>
    </row>
    <row r="190" spans="2:10" ht="12.75">
      <c r="B190" s="81" t="s">
        <v>121</v>
      </c>
      <c r="C190" s="124" t="s">
        <v>541</v>
      </c>
      <c r="D190" s="129" t="s">
        <v>231</v>
      </c>
      <c r="E190" s="129" t="s">
        <v>496</v>
      </c>
      <c r="F190" s="132">
        <f t="shared" si="8"/>
        <v>90.2</v>
      </c>
      <c r="G190" s="132"/>
      <c r="H190" s="132">
        <v>90.2</v>
      </c>
      <c r="I190" s="132"/>
      <c r="J190" s="132"/>
    </row>
    <row r="191" spans="2:10" ht="38.25">
      <c r="B191" s="81" t="s">
        <v>332</v>
      </c>
      <c r="C191" s="124" t="s">
        <v>107</v>
      </c>
      <c r="D191" s="129"/>
      <c r="E191" s="129"/>
      <c r="F191" s="132">
        <f t="shared" si="8"/>
        <v>1</v>
      </c>
      <c r="G191" s="132"/>
      <c r="H191" s="132">
        <f>H192</f>
        <v>1</v>
      </c>
      <c r="I191" s="132"/>
      <c r="J191" s="132"/>
    </row>
    <row r="192" spans="2:10" ht="25.5">
      <c r="B192" s="81" t="s">
        <v>793</v>
      </c>
      <c r="C192" s="124" t="s">
        <v>107</v>
      </c>
      <c r="D192" s="129" t="s">
        <v>794</v>
      </c>
      <c r="E192" s="129"/>
      <c r="F192" s="132">
        <f t="shared" si="8"/>
        <v>1</v>
      </c>
      <c r="G192" s="132"/>
      <c r="H192" s="132">
        <f>H193</f>
        <v>1</v>
      </c>
      <c r="I192" s="132"/>
      <c r="J192" s="132"/>
    </row>
    <row r="193" spans="2:10" ht="12.75">
      <c r="B193" s="81" t="s">
        <v>121</v>
      </c>
      <c r="C193" s="124" t="s">
        <v>107</v>
      </c>
      <c r="D193" s="129" t="s">
        <v>794</v>
      </c>
      <c r="E193" s="129" t="s">
        <v>496</v>
      </c>
      <c r="F193" s="132">
        <f t="shared" si="8"/>
        <v>1</v>
      </c>
      <c r="G193" s="132"/>
      <c r="H193" s="132">
        <v>1</v>
      </c>
      <c r="I193" s="132"/>
      <c r="J193" s="132"/>
    </row>
    <row r="194" spans="2:10" ht="38.25">
      <c r="B194" s="81" t="s">
        <v>333</v>
      </c>
      <c r="C194" s="124" t="s">
        <v>108</v>
      </c>
      <c r="D194" s="129"/>
      <c r="E194" s="129"/>
      <c r="F194" s="132">
        <f t="shared" si="8"/>
        <v>24.7</v>
      </c>
      <c r="G194" s="132"/>
      <c r="H194" s="132">
        <f>H195</f>
        <v>24.7</v>
      </c>
      <c r="I194" s="132"/>
      <c r="J194" s="132"/>
    </row>
    <row r="195" spans="2:10" ht="25.5">
      <c r="B195" s="81" t="s">
        <v>793</v>
      </c>
      <c r="C195" s="124" t="s">
        <v>108</v>
      </c>
      <c r="D195" s="129" t="s">
        <v>794</v>
      </c>
      <c r="E195" s="129"/>
      <c r="F195" s="132">
        <f t="shared" si="8"/>
        <v>24.7</v>
      </c>
      <c r="G195" s="132"/>
      <c r="H195" s="132">
        <f>H196</f>
        <v>24.7</v>
      </c>
      <c r="I195" s="132"/>
      <c r="J195" s="132"/>
    </row>
    <row r="196" spans="2:10" ht="12.75">
      <c r="B196" s="81" t="s">
        <v>121</v>
      </c>
      <c r="C196" s="124" t="s">
        <v>108</v>
      </c>
      <c r="D196" s="129" t="s">
        <v>794</v>
      </c>
      <c r="E196" s="129" t="s">
        <v>496</v>
      </c>
      <c r="F196" s="132">
        <f t="shared" si="8"/>
        <v>24.7</v>
      </c>
      <c r="G196" s="132"/>
      <c r="H196" s="132">
        <v>24.7</v>
      </c>
      <c r="I196" s="132"/>
      <c r="J196" s="132"/>
    </row>
    <row r="197" spans="2:10" ht="63.75">
      <c r="B197" s="130" t="s">
        <v>354</v>
      </c>
      <c r="C197" s="124" t="s">
        <v>336</v>
      </c>
      <c r="D197" s="129"/>
      <c r="E197" s="129"/>
      <c r="F197" s="132">
        <f t="shared" si="8"/>
        <v>18</v>
      </c>
      <c r="G197" s="132"/>
      <c r="H197" s="132">
        <f>H198</f>
        <v>18</v>
      </c>
      <c r="I197" s="132"/>
      <c r="J197" s="132"/>
    </row>
    <row r="198" spans="2:10" ht="12.75">
      <c r="B198" s="130" t="s">
        <v>753</v>
      </c>
      <c r="C198" s="124" t="s">
        <v>336</v>
      </c>
      <c r="D198" s="129" t="s">
        <v>536</v>
      </c>
      <c r="E198" s="129"/>
      <c r="F198" s="132">
        <f t="shared" si="8"/>
        <v>18</v>
      </c>
      <c r="G198" s="132"/>
      <c r="H198" s="132">
        <f>H199</f>
        <v>18</v>
      </c>
      <c r="I198" s="132"/>
      <c r="J198" s="132"/>
    </row>
    <row r="199" spans="2:10" ht="12.75">
      <c r="B199" s="81" t="s">
        <v>121</v>
      </c>
      <c r="C199" s="124" t="s">
        <v>336</v>
      </c>
      <c r="D199" s="129" t="s">
        <v>536</v>
      </c>
      <c r="E199" s="129" t="s">
        <v>496</v>
      </c>
      <c r="F199" s="132">
        <f t="shared" si="8"/>
        <v>18</v>
      </c>
      <c r="G199" s="132"/>
      <c r="H199" s="132">
        <v>18</v>
      </c>
      <c r="I199" s="132"/>
      <c r="J199" s="132"/>
    </row>
    <row r="200" spans="2:10" ht="63.75">
      <c r="B200" s="254" t="s">
        <v>861</v>
      </c>
      <c r="C200" s="124" t="s">
        <v>337</v>
      </c>
      <c r="D200" s="129"/>
      <c r="E200" s="129"/>
      <c r="F200" s="132">
        <f t="shared" si="8"/>
        <v>83</v>
      </c>
      <c r="G200" s="132"/>
      <c r="H200" s="132">
        <f>H201+H203+H205</f>
        <v>83</v>
      </c>
      <c r="I200" s="132"/>
      <c r="J200" s="132"/>
    </row>
    <row r="201" spans="2:10" ht="12.75">
      <c r="B201" s="130" t="s">
        <v>753</v>
      </c>
      <c r="C201" s="124" t="s">
        <v>337</v>
      </c>
      <c r="D201" s="129" t="s">
        <v>536</v>
      </c>
      <c r="E201" s="129"/>
      <c r="F201" s="132">
        <f t="shared" si="8"/>
        <v>19</v>
      </c>
      <c r="G201" s="132"/>
      <c r="H201" s="132">
        <f>H202</f>
        <v>19</v>
      </c>
      <c r="I201" s="132"/>
      <c r="J201" s="132"/>
    </row>
    <row r="202" spans="2:10" ht="12.75">
      <c r="B202" s="81" t="s">
        <v>112</v>
      </c>
      <c r="C202" s="124" t="s">
        <v>337</v>
      </c>
      <c r="D202" s="129" t="s">
        <v>536</v>
      </c>
      <c r="E202" s="129" t="s">
        <v>502</v>
      </c>
      <c r="F202" s="132">
        <f t="shared" si="8"/>
        <v>19</v>
      </c>
      <c r="G202" s="132"/>
      <c r="H202" s="132">
        <v>19</v>
      </c>
      <c r="I202" s="132"/>
      <c r="J202" s="132"/>
    </row>
    <row r="203" spans="2:10" ht="12.75">
      <c r="B203" s="130" t="s">
        <v>185</v>
      </c>
      <c r="C203" s="124" t="s">
        <v>337</v>
      </c>
      <c r="D203" s="129" t="s">
        <v>231</v>
      </c>
      <c r="E203" s="129"/>
      <c r="F203" s="132">
        <f t="shared" si="8"/>
        <v>44</v>
      </c>
      <c r="G203" s="132"/>
      <c r="H203" s="132">
        <f>H204</f>
        <v>44</v>
      </c>
      <c r="I203" s="132"/>
      <c r="J203" s="132"/>
    </row>
    <row r="204" spans="2:10" ht="12.75">
      <c r="B204" s="81" t="s">
        <v>112</v>
      </c>
      <c r="C204" s="124" t="s">
        <v>337</v>
      </c>
      <c r="D204" s="129" t="s">
        <v>231</v>
      </c>
      <c r="E204" s="129" t="s">
        <v>502</v>
      </c>
      <c r="F204" s="132">
        <f t="shared" si="8"/>
        <v>44</v>
      </c>
      <c r="G204" s="132"/>
      <c r="H204" s="132">
        <v>44</v>
      </c>
      <c r="I204" s="132"/>
      <c r="J204" s="132"/>
    </row>
    <row r="205" spans="2:10" ht="25.5">
      <c r="B205" s="81" t="s">
        <v>793</v>
      </c>
      <c r="C205" s="124" t="s">
        <v>337</v>
      </c>
      <c r="D205" s="129" t="s">
        <v>794</v>
      </c>
      <c r="E205" s="129"/>
      <c r="F205" s="132">
        <f t="shared" si="8"/>
        <v>20</v>
      </c>
      <c r="G205" s="132"/>
      <c r="H205" s="132">
        <f>H206</f>
        <v>20</v>
      </c>
      <c r="I205" s="132"/>
      <c r="J205" s="132"/>
    </row>
    <row r="206" spans="2:10" ht="12.75">
      <c r="B206" s="81" t="s">
        <v>112</v>
      </c>
      <c r="C206" s="124" t="s">
        <v>337</v>
      </c>
      <c r="D206" s="129" t="s">
        <v>794</v>
      </c>
      <c r="E206" s="129" t="s">
        <v>502</v>
      </c>
      <c r="F206" s="132">
        <f t="shared" si="8"/>
        <v>20</v>
      </c>
      <c r="G206" s="132"/>
      <c r="H206" s="132">
        <v>20</v>
      </c>
      <c r="I206" s="132"/>
      <c r="J206" s="132"/>
    </row>
    <row r="207" spans="2:10" ht="63.75">
      <c r="B207" s="254" t="s">
        <v>862</v>
      </c>
      <c r="C207" s="124" t="s">
        <v>338</v>
      </c>
      <c r="D207" s="129"/>
      <c r="E207" s="129"/>
      <c r="F207" s="132">
        <f>H207+I207+J207+G207</f>
        <v>2</v>
      </c>
      <c r="G207" s="132"/>
      <c r="H207" s="132">
        <f>H208</f>
        <v>2</v>
      </c>
      <c r="I207" s="132"/>
      <c r="J207" s="132"/>
    </row>
    <row r="208" spans="2:10" ht="12.75">
      <c r="B208" s="130" t="s">
        <v>753</v>
      </c>
      <c r="C208" s="124" t="s">
        <v>338</v>
      </c>
      <c r="D208" s="129" t="s">
        <v>536</v>
      </c>
      <c r="E208" s="129"/>
      <c r="F208" s="132">
        <f>H208+I208+J208+G208</f>
        <v>2</v>
      </c>
      <c r="G208" s="132"/>
      <c r="H208" s="132">
        <f>H209</f>
        <v>2</v>
      </c>
      <c r="I208" s="132"/>
      <c r="J208" s="132"/>
    </row>
    <row r="209" spans="2:10" ht="12.75">
      <c r="B209" s="81" t="s">
        <v>121</v>
      </c>
      <c r="C209" s="124" t="s">
        <v>338</v>
      </c>
      <c r="D209" s="129" t="s">
        <v>536</v>
      </c>
      <c r="E209" s="129" t="s">
        <v>496</v>
      </c>
      <c r="F209" s="132">
        <f>H209+I209+J209+G209</f>
        <v>2</v>
      </c>
      <c r="G209" s="132"/>
      <c r="H209" s="132">
        <v>2</v>
      </c>
      <c r="I209" s="132"/>
      <c r="J209" s="132"/>
    </row>
    <row r="210" spans="2:10" ht="63.75">
      <c r="B210" s="81" t="s">
        <v>357</v>
      </c>
      <c r="C210" s="124" t="s">
        <v>339</v>
      </c>
      <c r="D210" s="129"/>
      <c r="E210" s="129"/>
      <c r="F210" s="132">
        <f t="shared" si="8"/>
        <v>29</v>
      </c>
      <c r="G210" s="132"/>
      <c r="H210" s="132">
        <f>H211</f>
        <v>29</v>
      </c>
      <c r="I210" s="132"/>
      <c r="J210" s="132"/>
    </row>
    <row r="211" spans="2:10" ht="12.75">
      <c r="B211" s="130" t="s">
        <v>753</v>
      </c>
      <c r="C211" s="124" t="s">
        <v>339</v>
      </c>
      <c r="D211" s="129" t="s">
        <v>536</v>
      </c>
      <c r="E211" s="129"/>
      <c r="F211" s="132">
        <f t="shared" si="8"/>
        <v>29</v>
      </c>
      <c r="G211" s="132"/>
      <c r="H211" s="132">
        <f>H212</f>
        <v>29</v>
      </c>
      <c r="I211" s="132"/>
      <c r="J211" s="132"/>
    </row>
    <row r="212" spans="2:10" ht="12.75">
      <c r="B212" s="81" t="s">
        <v>121</v>
      </c>
      <c r="C212" s="124" t="s">
        <v>339</v>
      </c>
      <c r="D212" s="129" t="s">
        <v>536</v>
      </c>
      <c r="E212" s="129" t="s">
        <v>496</v>
      </c>
      <c r="F212" s="132">
        <f aca="true" t="shared" si="9" ref="F212:F243">H212+I212+J212+G212</f>
        <v>29</v>
      </c>
      <c r="G212" s="132"/>
      <c r="H212" s="132">
        <v>29</v>
      </c>
      <c r="I212" s="132"/>
      <c r="J212" s="132"/>
    </row>
    <row r="213" spans="2:10" ht="51">
      <c r="B213" s="81" t="s">
        <v>358</v>
      </c>
      <c r="C213" s="124" t="s">
        <v>340</v>
      </c>
      <c r="D213" s="129"/>
      <c r="E213" s="129"/>
      <c r="F213" s="132">
        <f t="shared" si="9"/>
        <v>9</v>
      </c>
      <c r="G213" s="132"/>
      <c r="H213" s="132">
        <f>H214</f>
        <v>9</v>
      </c>
      <c r="I213" s="132"/>
      <c r="J213" s="132"/>
    </row>
    <row r="214" spans="2:10" ht="12.75">
      <c r="B214" s="130" t="s">
        <v>753</v>
      </c>
      <c r="C214" s="124" t="s">
        <v>340</v>
      </c>
      <c r="D214" s="129" t="s">
        <v>536</v>
      </c>
      <c r="E214" s="129"/>
      <c r="F214" s="132">
        <f t="shared" si="9"/>
        <v>9</v>
      </c>
      <c r="G214" s="132"/>
      <c r="H214" s="132">
        <f>H215</f>
        <v>9</v>
      </c>
      <c r="I214" s="132"/>
      <c r="J214" s="132"/>
    </row>
    <row r="215" spans="2:10" ht="12.75">
      <c r="B215" s="81" t="s">
        <v>121</v>
      </c>
      <c r="C215" s="124" t="s">
        <v>340</v>
      </c>
      <c r="D215" s="129" t="s">
        <v>536</v>
      </c>
      <c r="E215" s="129" t="s">
        <v>496</v>
      </c>
      <c r="F215" s="132">
        <f t="shared" si="9"/>
        <v>9</v>
      </c>
      <c r="G215" s="132"/>
      <c r="H215" s="132">
        <v>9</v>
      </c>
      <c r="I215" s="132"/>
      <c r="J215" s="132"/>
    </row>
    <row r="216" spans="2:10" ht="51">
      <c r="B216" s="81" t="s">
        <v>359</v>
      </c>
      <c r="C216" s="124" t="s">
        <v>341</v>
      </c>
      <c r="D216" s="129"/>
      <c r="E216" s="129"/>
      <c r="F216" s="132">
        <f t="shared" si="9"/>
        <v>5</v>
      </c>
      <c r="G216" s="132"/>
      <c r="H216" s="132">
        <f>H217</f>
        <v>5</v>
      </c>
      <c r="I216" s="132"/>
      <c r="J216" s="132"/>
    </row>
    <row r="217" spans="2:10" ht="12.75">
      <c r="B217" s="130" t="s">
        <v>753</v>
      </c>
      <c r="C217" s="124" t="s">
        <v>341</v>
      </c>
      <c r="D217" s="129" t="s">
        <v>536</v>
      </c>
      <c r="E217" s="129"/>
      <c r="F217" s="132">
        <f t="shared" si="9"/>
        <v>5</v>
      </c>
      <c r="G217" s="132"/>
      <c r="H217" s="132">
        <f>H218</f>
        <v>5</v>
      </c>
      <c r="I217" s="132"/>
      <c r="J217" s="132"/>
    </row>
    <row r="218" spans="2:10" ht="12.75">
      <c r="B218" s="81" t="s">
        <v>121</v>
      </c>
      <c r="C218" s="124" t="s">
        <v>341</v>
      </c>
      <c r="D218" s="129" t="s">
        <v>536</v>
      </c>
      <c r="E218" s="129" t="s">
        <v>496</v>
      </c>
      <c r="F218" s="132">
        <f t="shared" si="9"/>
        <v>5</v>
      </c>
      <c r="G218" s="132"/>
      <c r="H218" s="132">
        <v>5</v>
      </c>
      <c r="I218" s="132"/>
      <c r="J218" s="132"/>
    </row>
    <row r="219" spans="2:10" ht="38.25">
      <c r="B219" s="81" t="s">
        <v>360</v>
      </c>
      <c r="C219" s="124" t="s">
        <v>342</v>
      </c>
      <c r="D219" s="129"/>
      <c r="E219" s="129"/>
      <c r="F219" s="132">
        <f t="shared" si="9"/>
        <v>290</v>
      </c>
      <c r="G219" s="132"/>
      <c r="H219" s="132">
        <f>H220</f>
        <v>290</v>
      </c>
      <c r="I219" s="132"/>
      <c r="J219" s="132"/>
    </row>
    <row r="220" spans="2:10" ht="12.75">
      <c r="B220" s="81" t="s">
        <v>185</v>
      </c>
      <c r="C220" s="124" t="s">
        <v>342</v>
      </c>
      <c r="D220" s="129" t="s">
        <v>231</v>
      </c>
      <c r="E220" s="129"/>
      <c r="F220" s="132">
        <f t="shared" si="9"/>
        <v>290</v>
      </c>
      <c r="G220" s="132"/>
      <c r="H220" s="132">
        <f>H221</f>
        <v>290</v>
      </c>
      <c r="I220" s="132"/>
      <c r="J220" s="132"/>
    </row>
    <row r="221" spans="2:10" ht="12.75">
      <c r="B221" s="81" t="s">
        <v>112</v>
      </c>
      <c r="C221" s="124" t="s">
        <v>342</v>
      </c>
      <c r="D221" s="129" t="s">
        <v>231</v>
      </c>
      <c r="E221" s="129" t="s">
        <v>502</v>
      </c>
      <c r="F221" s="132">
        <f t="shared" si="9"/>
        <v>290</v>
      </c>
      <c r="G221" s="132"/>
      <c r="H221" s="132">
        <v>290</v>
      </c>
      <c r="I221" s="132"/>
      <c r="J221" s="132"/>
    </row>
    <row r="222" spans="2:10" ht="76.5">
      <c r="B222" s="254" t="s">
        <v>361</v>
      </c>
      <c r="C222" s="124" t="s">
        <v>343</v>
      </c>
      <c r="D222" s="129"/>
      <c r="E222" s="129"/>
      <c r="F222" s="132">
        <f t="shared" si="9"/>
        <v>13</v>
      </c>
      <c r="G222" s="132"/>
      <c r="H222" s="132">
        <f>H223</f>
        <v>13</v>
      </c>
      <c r="I222" s="132"/>
      <c r="J222" s="132"/>
    </row>
    <row r="223" spans="2:10" ht="12.75">
      <c r="B223" s="130" t="s">
        <v>753</v>
      </c>
      <c r="C223" s="124" t="s">
        <v>343</v>
      </c>
      <c r="D223" s="129" t="s">
        <v>536</v>
      </c>
      <c r="E223" s="129"/>
      <c r="F223" s="132">
        <f t="shared" si="9"/>
        <v>13</v>
      </c>
      <c r="G223" s="132"/>
      <c r="H223" s="132">
        <f>H224</f>
        <v>13</v>
      </c>
      <c r="I223" s="132"/>
      <c r="J223" s="132"/>
    </row>
    <row r="224" spans="2:10" ht="12.75">
      <c r="B224" s="81" t="s">
        <v>121</v>
      </c>
      <c r="C224" s="124" t="s">
        <v>343</v>
      </c>
      <c r="D224" s="129" t="s">
        <v>536</v>
      </c>
      <c r="E224" s="129" t="s">
        <v>496</v>
      </c>
      <c r="F224" s="132">
        <f t="shared" si="9"/>
        <v>13</v>
      </c>
      <c r="G224" s="132"/>
      <c r="H224" s="132">
        <v>13</v>
      </c>
      <c r="I224" s="132"/>
      <c r="J224" s="132"/>
    </row>
    <row r="225" spans="2:10" ht="63.75">
      <c r="B225" s="254" t="s">
        <v>362</v>
      </c>
      <c r="C225" s="124" t="s">
        <v>344</v>
      </c>
      <c r="D225" s="129"/>
      <c r="E225" s="129"/>
      <c r="F225" s="132">
        <f t="shared" si="9"/>
        <v>5</v>
      </c>
      <c r="G225" s="132"/>
      <c r="H225" s="132">
        <f>H226</f>
        <v>5</v>
      </c>
      <c r="I225" s="132"/>
      <c r="J225" s="132"/>
    </row>
    <row r="226" spans="2:10" ht="12.75">
      <c r="B226" s="130" t="s">
        <v>753</v>
      </c>
      <c r="C226" s="124" t="s">
        <v>344</v>
      </c>
      <c r="D226" s="129" t="s">
        <v>536</v>
      </c>
      <c r="E226" s="129"/>
      <c r="F226" s="132">
        <f t="shared" si="9"/>
        <v>5</v>
      </c>
      <c r="G226" s="132"/>
      <c r="H226" s="132">
        <f>H227</f>
        <v>5</v>
      </c>
      <c r="I226" s="132"/>
      <c r="J226" s="132"/>
    </row>
    <row r="227" spans="2:10" ht="12.75">
      <c r="B227" s="81" t="s">
        <v>121</v>
      </c>
      <c r="C227" s="124" t="s">
        <v>344</v>
      </c>
      <c r="D227" s="129" t="s">
        <v>536</v>
      </c>
      <c r="E227" s="129" t="s">
        <v>496</v>
      </c>
      <c r="F227" s="132">
        <f t="shared" si="9"/>
        <v>5</v>
      </c>
      <c r="G227" s="132"/>
      <c r="H227" s="132">
        <v>5</v>
      </c>
      <c r="I227" s="132"/>
      <c r="J227" s="132"/>
    </row>
    <row r="228" spans="2:10" ht="63.75">
      <c r="B228" s="254" t="s">
        <v>363</v>
      </c>
      <c r="C228" s="124" t="s">
        <v>345</v>
      </c>
      <c r="D228" s="129"/>
      <c r="E228" s="129"/>
      <c r="F228" s="132">
        <f t="shared" si="9"/>
        <v>55</v>
      </c>
      <c r="G228" s="132"/>
      <c r="H228" s="132">
        <f>H229</f>
        <v>55</v>
      </c>
      <c r="I228" s="132"/>
      <c r="J228" s="132"/>
    </row>
    <row r="229" spans="2:10" ht="12.75">
      <c r="B229" s="130" t="s">
        <v>753</v>
      </c>
      <c r="C229" s="124" t="s">
        <v>345</v>
      </c>
      <c r="D229" s="129" t="s">
        <v>536</v>
      </c>
      <c r="E229" s="129"/>
      <c r="F229" s="132">
        <f t="shared" si="9"/>
        <v>55</v>
      </c>
      <c r="G229" s="132"/>
      <c r="H229" s="132">
        <f>H230</f>
        <v>55</v>
      </c>
      <c r="I229" s="132"/>
      <c r="J229" s="132"/>
    </row>
    <row r="230" spans="2:10" ht="12.75">
      <c r="B230" s="81" t="s">
        <v>121</v>
      </c>
      <c r="C230" s="124" t="s">
        <v>345</v>
      </c>
      <c r="D230" s="129" t="s">
        <v>536</v>
      </c>
      <c r="E230" s="129" t="s">
        <v>496</v>
      </c>
      <c r="F230" s="132">
        <f t="shared" si="9"/>
        <v>55</v>
      </c>
      <c r="G230" s="132"/>
      <c r="H230" s="132">
        <v>55</v>
      </c>
      <c r="I230" s="132"/>
      <c r="J230" s="132"/>
    </row>
    <row r="231" spans="2:10" ht="76.5">
      <c r="B231" s="254" t="s">
        <v>364</v>
      </c>
      <c r="C231" s="124" t="s">
        <v>346</v>
      </c>
      <c r="D231" s="129"/>
      <c r="E231" s="129"/>
      <c r="F231" s="132">
        <f t="shared" si="9"/>
        <v>3</v>
      </c>
      <c r="G231" s="132"/>
      <c r="H231" s="132">
        <f>H232</f>
        <v>3</v>
      </c>
      <c r="I231" s="132"/>
      <c r="J231" s="132"/>
    </row>
    <row r="232" spans="2:10" ht="12.75">
      <c r="B232" s="130" t="s">
        <v>753</v>
      </c>
      <c r="C232" s="124" t="s">
        <v>346</v>
      </c>
      <c r="D232" s="129" t="s">
        <v>536</v>
      </c>
      <c r="E232" s="129"/>
      <c r="F232" s="132">
        <f t="shared" si="9"/>
        <v>3</v>
      </c>
      <c r="G232" s="132"/>
      <c r="H232" s="132">
        <f>H233</f>
        <v>3</v>
      </c>
      <c r="I232" s="132"/>
      <c r="J232" s="132"/>
    </row>
    <row r="233" spans="2:10" ht="12.75">
      <c r="B233" s="81" t="s">
        <v>121</v>
      </c>
      <c r="C233" s="124" t="s">
        <v>346</v>
      </c>
      <c r="D233" s="129" t="s">
        <v>536</v>
      </c>
      <c r="E233" s="129" t="s">
        <v>496</v>
      </c>
      <c r="F233" s="132">
        <f t="shared" si="9"/>
        <v>3</v>
      </c>
      <c r="G233" s="132"/>
      <c r="H233" s="132">
        <v>3</v>
      </c>
      <c r="I233" s="132"/>
      <c r="J233" s="132"/>
    </row>
    <row r="234" spans="2:10" ht="76.5">
      <c r="B234" s="254" t="s">
        <v>365</v>
      </c>
      <c r="C234" s="124" t="s">
        <v>347</v>
      </c>
      <c r="D234" s="129"/>
      <c r="E234" s="129"/>
      <c r="F234" s="132">
        <f t="shared" si="9"/>
        <v>5</v>
      </c>
      <c r="G234" s="132"/>
      <c r="H234" s="132">
        <f>H235</f>
        <v>5</v>
      </c>
      <c r="I234" s="132"/>
      <c r="J234" s="132"/>
    </row>
    <row r="235" spans="2:10" ht="12.75">
      <c r="B235" s="130" t="s">
        <v>753</v>
      </c>
      <c r="C235" s="124" t="s">
        <v>347</v>
      </c>
      <c r="D235" s="129" t="s">
        <v>536</v>
      </c>
      <c r="E235" s="129"/>
      <c r="F235" s="132">
        <f t="shared" si="9"/>
        <v>5</v>
      </c>
      <c r="G235" s="132"/>
      <c r="H235" s="132">
        <f>H236</f>
        <v>5</v>
      </c>
      <c r="I235" s="132"/>
      <c r="J235" s="132"/>
    </row>
    <row r="236" spans="2:10" ht="12.75">
      <c r="B236" s="81" t="s">
        <v>121</v>
      </c>
      <c r="C236" s="124" t="s">
        <v>347</v>
      </c>
      <c r="D236" s="129" t="s">
        <v>536</v>
      </c>
      <c r="E236" s="129" t="s">
        <v>496</v>
      </c>
      <c r="F236" s="132">
        <f t="shared" si="9"/>
        <v>5</v>
      </c>
      <c r="G236" s="132"/>
      <c r="H236" s="132">
        <v>5</v>
      </c>
      <c r="I236" s="132"/>
      <c r="J236" s="132"/>
    </row>
    <row r="237" spans="2:10" ht="63.75">
      <c r="B237" s="254" t="s">
        <v>366</v>
      </c>
      <c r="C237" s="124" t="s">
        <v>348</v>
      </c>
      <c r="D237" s="129"/>
      <c r="E237" s="129"/>
      <c r="F237" s="132">
        <f t="shared" si="9"/>
        <v>2</v>
      </c>
      <c r="G237" s="132"/>
      <c r="H237" s="132">
        <f>H238</f>
        <v>2</v>
      </c>
      <c r="I237" s="132"/>
      <c r="J237" s="132"/>
    </row>
    <row r="238" spans="2:10" ht="12.75">
      <c r="B238" s="130" t="s">
        <v>753</v>
      </c>
      <c r="C238" s="124" t="s">
        <v>348</v>
      </c>
      <c r="D238" s="129" t="s">
        <v>536</v>
      </c>
      <c r="E238" s="129"/>
      <c r="F238" s="132">
        <f t="shared" si="9"/>
        <v>2</v>
      </c>
      <c r="G238" s="132"/>
      <c r="H238" s="132">
        <f>H239</f>
        <v>2</v>
      </c>
      <c r="I238" s="132"/>
      <c r="J238" s="132"/>
    </row>
    <row r="239" spans="2:10" ht="12.75">
      <c r="B239" s="81" t="s">
        <v>121</v>
      </c>
      <c r="C239" s="124" t="s">
        <v>348</v>
      </c>
      <c r="D239" s="129" t="s">
        <v>536</v>
      </c>
      <c r="E239" s="129" t="s">
        <v>496</v>
      </c>
      <c r="F239" s="132">
        <f t="shared" si="9"/>
        <v>2</v>
      </c>
      <c r="G239" s="132"/>
      <c r="H239" s="132">
        <v>2</v>
      </c>
      <c r="I239" s="132"/>
      <c r="J239" s="132"/>
    </row>
    <row r="240" spans="2:10" ht="63.75">
      <c r="B240" s="254" t="s">
        <v>864</v>
      </c>
      <c r="C240" s="124" t="s">
        <v>349</v>
      </c>
      <c r="D240" s="129"/>
      <c r="E240" s="129"/>
      <c r="F240" s="132">
        <f t="shared" si="9"/>
        <v>3</v>
      </c>
      <c r="G240" s="132"/>
      <c r="H240" s="132">
        <f>H241</f>
        <v>3</v>
      </c>
      <c r="I240" s="132"/>
      <c r="J240" s="132"/>
    </row>
    <row r="241" spans="2:10" ht="12.75">
      <c r="B241" s="130" t="s">
        <v>753</v>
      </c>
      <c r="C241" s="124" t="s">
        <v>349</v>
      </c>
      <c r="D241" s="129" t="s">
        <v>536</v>
      </c>
      <c r="E241" s="129"/>
      <c r="F241" s="132">
        <f t="shared" si="9"/>
        <v>3</v>
      </c>
      <c r="G241" s="132"/>
      <c r="H241" s="132">
        <f>H242</f>
        <v>3</v>
      </c>
      <c r="I241" s="132"/>
      <c r="J241" s="132"/>
    </row>
    <row r="242" spans="2:10" ht="12.75">
      <c r="B242" s="81" t="s">
        <v>121</v>
      </c>
      <c r="C242" s="124" t="s">
        <v>349</v>
      </c>
      <c r="D242" s="129" t="s">
        <v>536</v>
      </c>
      <c r="E242" s="129" t="s">
        <v>496</v>
      </c>
      <c r="F242" s="132">
        <f t="shared" si="9"/>
        <v>3</v>
      </c>
      <c r="G242" s="132"/>
      <c r="H242" s="132">
        <v>3</v>
      </c>
      <c r="I242" s="132"/>
      <c r="J242" s="132"/>
    </row>
    <row r="243" spans="2:10" ht="76.5">
      <c r="B243" s="81" t="s">
        <v>549</v>
      </c>
      <c r="C243" s="124" t="s">
        <v>350</v>
      </c>
      <c r="D243" s="129"/>
      <c r="E243" s="129"/>
      <c r="F243" s="132">
        <f t="shared" si="9"/>
        <v>2</v>
      </c>
      <c r="G243" s="132"/>
      <c r="H243" s="132">
        <f>H244</f>
        <v>2</v>
      </c>
      <c r="I243" s="132"/>
      <c r="J243" s="132"/>
    </row>
    <row r="244" spans="2:10" ht="12.75">
      <c r="B244" s="130" t="s">
        <v>753</v>
      </c>
      <c r="C244" s="124" t="s">
        <v>350</v>
      </c>
      <c r="D244" s="129" t="s">
        <v>536</v>
      </c>
      <c r="E244" s="129"/>
      <c r="F244" s="132">
        <f aca="true" t="shared" si="10" ref="F244:F280">H244+I244+J244+G244</f>
        <v>2</v>
      </c>
      <c r="G244" s="132"/>
      <c r="H244" s="132">
        <f>H245</f>
        <v>2</v>
      </c>
      <c r="I244" s="132"/>
      <c r="J244" s="132"/>
    </row>
    <row r="245" spans="2:10" ht="12.75">
      <c r="B245" s="81" t="s">
        <v>121</v>
      </c>
      <c r="C245" s="124" t="s">
        <v>350</v>
      </c>
      <c r="D245" s="129" t="s">
        <v>536</v>
      </c>
      <c r="E245" s="129" t="s">
        <v>496</v>
      </c>
      <c r="F245" s="132">
        <f t="shared" si="10"/>
        <v>2</v>
      </c>
      <c r="G245" s="132"/>
      <c r="H245" s="132">
        <v>2</v>
      </c>
      <c r="I245" s="132"/>
      <c r="J245" s="132"/>
    </row>
    <row r="246" spans="2:10" ht="51">
      <c r="B246" s="254" t="s">
        <v>550</v>
      </c>
      <c r="C246" s="124" t="s">
        <v>351</v>
      </c>
      <c r="D246" s="129"/>
      <c r="E246" s="129"/>
      <c r="F246" s="132">
        <f t="shared" si="10"/>
        <v>30</v>
      </c>
      <c r="G246" s="132"/>
      <c r="H246" s="132">
        <f>H247</f>
        <v>30</v>
      </c>
      <c r="I246" s="132"/>
      <c r="J246" s="132"/>
    </row>
    <row r="247" spans="2:10" ht="12.75">
      <c r="B247" s="130" t="s">
        <v>753</v>
      </c>
      <c r="C247" s="124" t="s">
        <v>351</v>
      </c>
      <c r="D247" s="129" t="s">
        <v>536</v>
      </c>
      <c r="E247" s="129"/>
      <c r="F247" s="132">
        <f t="shared" si="10"/>
        <v>30</v>
      </c>
      <c r="G247" s="132"/>
      <c r="H247" s="132">
        <f>H248</f>
        <v>30</v>
      </c>
      <c r="I247" s="132"/>
      <c r="J247" s="132"/>
    </row>
    <row r="248" spans="2:10" ht="12.75">
      <c r="B248" s="81" t="s">
        <v>383</v>
      </c>
      <c r="C248" s="124" t="s">
        <v>351</v>
      </c>
      <c r="D248" s="129" t="s">
        <v>536</v>
      </c>
      <c r="E248" s="129" t="s">
        <v>382</v>
      </c>
      <c r="F248" s="132">
        <f t="shared" si="10"/>
        <v>30</v>
      </c>
      <c r="G248" s="132"/>
      <c r="H248" s="132">
        <v>30</v>
      </c>
      <c r="I248" s="132"/>
      <c r="J248" s="132"/>
    </row>
    <row r="249" spans="2:10" ht="51">
      <c r="B249" s="254" t="s">
        <v>865</v>
      </c>
      <c r="C249" s="124" t="s">
        <v>352</v>
      </c>
      <c r="D249" s="129"/>
      <c r="E249" s="129"/>
      <c r="F249" s="132">
        <f t="shared" si="10"/>
        <v>3</v>
      </c>
      <c r="G249" s="132"/>
      <c r="H249" s="132">
        <f>H250</f>
        <v>3</v>
      </c>
      <c r="I249" s="132"/>
      <c r="J249" s="132"/>
    </row>
    <row r="250" spans="2:10" ht="12.75">
      <c r="B250" s="130" t="s">
        <v>753</v>
      </c>
      <c r="C250" s="124" t="s">
        <v>352</v>
      </c>
      <c r="D250" s="129" t="s">
        <v>536</v>
      </c>
      <c r="E250" s="129"/>
      <c r="F250" s="132">
        <f t="shared" si="10"/>
        <v>3</v>
      </c>
      <c r="G250" s="132"/>
      <c r="H250" s="132">
        <f>H251</f>
        <v>3</v>
      </c>
      <c r="I250" s="132"/>
      <c r="J250" s="132"/>
    </row>
    <row r="251" spans="2:10" ht="12.75">
      <c r="B251" s="81" t="s">
        <v>383</v>
      </c>
      <c r="C251" s="124" t="s">
        <v>352</v>
      </c>
      <c r="D251" s="129" t="s">
        <v>536</v>
      </c>
      <c r="E251" s="129" t="s">
        <v>382</v>
      </c>
      <c r="F251" s="132">
        <f t="shared" si="10"/>
        <v>3</v>
      </c>
      <c r="G251" s="132"/>
      <c r="H251" s="132">
        <v>3</v>
      </c>
      <c r="I251" s="132"/>
      <c r="J251" s="132"/>
    </row>
    <row r="252" spans="2:10" ht="51">
      <c r="B252" s="254" t="s">
        <v>552</v>
      </c>
      <c r="C252" s="124" t="s">
        <v>353</v>
      </c>
      <c r="D252" s="129"/>
      <c r="E252" s="129"/>
      <c r="F252" s="132">
        <f t="shared" si="10"/>
        <v>93</v>
      </c>
      <c r="G252" s="132"/>
      <c r="H252" s="132">
        <f>H253</f>
        <v>93</v>
      </c>
      <c r="I252" s="132"/>
      <c r="J252" s="132"/>
    </row>
    <row r="253" spans="2:10" ht="12.75">
      <c r="B253" s="130" t="s">
        <v>753</v>
      </c>
      <c r="C253" s="124" t="s">
        <v>353</v>
      </c>
      <c r="D253" s="129" t="s">
        <v>536</v>
      </c>
      <c r="E253" s="129"/>
      <c r="F253" s="132">
        <f t="shared" si="10"/>
        <v>93</v>
      </c>
      <c r="G253" s="132"/>
      <c r="H253" s="132">
        <f>H254</f>
        <v>93</v>
      </c>
      <c r="I253" s="132"/>
      <c r="J253" s="132"/>
    </row>
    <row r="254" spans="2:10" ht="12.75">
      <c r="B254" s="81" t="s">
        <v>383</v>
      </c>
      <c r="C254" s="124" t="s">
        <v>353</v>
      </c>
      <c r="D254" s="129" t="s">
        <v>536</v>
      </c>
      <c r="E254" s="129" t="s">
        <v>382</v>
      </c>
      <c r="F254" s="132">
        <f t="shared" si="10"/>
        <v>93</v>
      </c>
      <c r="G254" s="132"/>
      <c r="H254" s="132">
        <v>93</v>
      </c>
      <c r="I254" s="132"/>
      <c r="J254" s="132"/>
    </row>
    <row r="255" spans="2:10" ht="38.25">
      <c r="B255" s="254" t="s">
        <v>0</v>
      </c>
      <c r="C255" s="124" t="s">
        <v>683</v>
      </c>
      <c r="D255" s="223"/>
      <c r="E255" s="224"/>
      <c r="F255" s="132">
        <f t="shared" si="10"/>
        <v>15</v>
      </c>
      <c r="G255" s="137"/>
      <c r="H255" s="194">
        <f>H256</f>
        <v>15</v>
      </c>
      <c r="I255" s="137"/>
      <c r="J255" s="137"/>
    </row>
    <row r="256" spans="2:10" ht="12.75">
      <c r="B256" s="130" t="s">
        <v>753</v>
      </c>
      <c r="C256" s="124" t="s">
        <v>683</v>
      </c>
      <c r="D256" s="223" t="s">
        <v>536</v>
      </c>
      <c r="E256" s="224"/>
      <c r="F256" s="132">
        <f t="shared" si="10"/>
        <v>15</v>
      </c>
      <c r="G256" s="137"/>
      <c r="H256" s="194">
        <f>H257</f>
        <v>15</v>
      </c>
      <c r="I256" s="137"/>
      <c r="J256" s="137"/>
    </row>
    <row r="257" spans="2:10" ht="38.25">
      <c r="B257" s="130" t="s">
        <v>491</v>
      </c>
      <c r="C257" s="124" t="s">
        <v>683</v>
      </c>
      <c r="D257" s="223" t="s">
        <v>536</v>
      </c>
      <c r="E257" s="129" t="s">
        <v>466</v>
      </c>
      <c r="F257" s="132">
        <f t="shared" si="10"/>
        <v>15</v>
      </c>
      <c r="G257" s="137"/>
      <c r="H257" s="194">
        <v>15</v>
      </c>
      <c r="I257" s="137"/>
      <c r="J257" s="137"/>
    </row>
    <row r="258" spans="2:10" ht="63.75">
      <c r="B258" s="254" t="s">
        <v>866</v>
      </c>
      <c r="C258" s="136" t="s">
        <v>318</v>
      </c>
      <c r="D258" s="129"/>
      <c r="E258" s="129"/>
      <c r="F258" s="132">
        <f t="shared" si="10"/>
        <v>2430.6</v>
      </c>
      <c r="G258" s="132"/>
      <c r="H258" s="132">
        <f>H259</f>
        <v>2430.6</v>
      </c>
      <c r="I258" s="132"/>
      <c r="J258" s="132"/>
    </row>
    <row r="259" spans="2:10" ht="25.5">
      <c r="B259" s="81" t="s">
        <v>793</v>
      </c>
      <c r="C259" s="136" t="s">
        <v>318</v>
      </c>
      <c r="D259" s="129" t="s">
        <v>794</v>
      </c>
      <c r="E259" s="129"/>
      <c r="F259" s="132">
        <f t="shared" si="10"/>
        <v>2430.6</v>
      </c>
      <c r="G259" s="132"/>
      <c r="H259" s="132">
        <f>H260</f>
        <v>2430.6</v>
      </c>
      <c r="I259" s="132"/>
      <c r="J259" s="132"/>
    </row>
    <row r="260" spans="2:10" ht="12.75">
      <c r="B260" s="81" t="s">
        <v>408</v>
      </c>
      <c r="C260" s="136" t="s">
        <v>318</v>
      </c>
      <c r="D260" s="129" t="s">
        <v>794</v>
      </c>
      <c r="E260" s="129" t="s">
        <v>475</v>
      </c>
      <c r="F260" s="132">
        <f t="shared" si="10"/>
        <v>2430.6</v>
      </c>
      <c r="G260" s="132"/>
      <c r="H260" s="132">
        <v>2430.6</v>
      </c>
      <c r="I260" s="132"/>
      <c r="J260" s="132"/>
    </row>
    <row r="261" spans="2:10" ht="127.5">
      <c r="B261" s="133" t="s">
        <v>808</v>
      </c>
      <c r="C261" s="136" t="s">
        <v>807</v>
      </c>
      <c r="D261" s="129"/>
      <c r="E261" s="129"/>
      <c r="F261" s="132">
        <f t="shared" si="10"/>
        <v>82.2</v>
      </c>
      <c r="G261" s="132"/>
      <c r="H261" s="132"/>
      <c r="I261" s="132">
        <f>I262</f>
        <v>82.2</v>
      </c>
      <c r="J261" s="132"/>
    </row>
    <row r="262" spans="2:10" ht="25.5">
      <c r="B262" s="81" t="s">
        <v>793</v>
      </c>
      <c r="C262" s="136" t="s">
        <v>807</v>
      </c>
      <c r="D262" s="129" t="s">
        <v>794</v>
      </c>
      <c r="E262" s="129"/>
      <c r="F262" s="132">
        <f t="shared" si="10"/>
        <v>82.2</v>
      </c>
      <c r="G262" s="132"/>
      <c r="H262" s="132"/>
      <c r="I262" s="132">
        <f>I263</f>
        <v>82.2</v>
      </c>
      <c r="J262" s="132"/>
    </row>
    <row r="263" spans="2:10" ht="12.75">
      <c r="B263" s="81" t="s">
        <v>408</v>
      </c>
      <c r="C263" s="136" t="s">
        <v>807</v>
      </c>
      <c r="D263" s="129" t="s">
        <v>794</v>
      </c>
      <c r="E263" s="129" t="s">
        <v>475</v>
      </c>
      <c r="F263" s="132">
        <f t="shared" si="10"/>
        <v>82.2</v>
      </c>
      <c r="G263" s="132"/>
      <c r="H263" s="132"/>
      <c r="I263" s="132">
        <v>82.2</v>
      </c>
      <c r="J263" s="132"/>
    </row>
    <row r="264" spans="2:10" ht="51">
      <c r="B264" s="133" t="s">
        <v>315</v>
      </c>
      <c r="C264" s="136" t="s">
        <v>319</v>
      </c>
      <c r="D264" s="129"/>
      <c r="E264" s="129"/>
      <c r="F264" s="132">
        <f t="shared" si="10"/>
        <v>1638.5</v>
      </c>
      <c r="G264" s="132"/>
      <c r="H264" s="132">
        <f>H265</f>
        <v>1638.5</v>
      </c>
      <c r="I264" s="132"/>
      <c r="J264" s="132"/>
    </row>
    <row r="265" spans="2:10" ht="25.5">
      <c r="B265" s="81" t="s">
        <v>793</v>
      </c>
      <c r="C265" s="136" t="s">
        <v>319</v>
      </c>
      <c r="D265" s="129" t="s">
        <v>794</v>
      </c>
      <c r="E265" s="129"/>
      <c r="F265" s="132">
        <f t="shared" si="10"/>
        <v>1638.5</v>
      </c>
      <c r="G265" s="132"/>
      <c r="H265" s="132">
        <f>H266</f>
        <v>1638.5</v>
      </c>
      <c r="I265" s="132"/>
      <c r="J265" s="132"/>
    </row>
    <row r="266" spans="2:10" ht="12.75">
      <c r="B266" s="81" t="s">
        <v>408</v>
      </c>
      <c r="C266" s="136" t="s">
        <v>319</v>
      </c>
      <c r="D266" s="129" t="s">
        <v>794</v>
      </c>
      <c r="E266" s="129" t="s">
        <v>475</v>
      </c>
      <c r="F266" s="132">
        <f t="shared" si="10"/>
        <v>1638.5</v>
      </c>
      <c r="G266" s="132"/>
      <c r="H266" s="132">
        <v>1638.5</v>
      </c>
      <c r="I266" s="132"/>
      <c r="J266" s="132"/>
    </row>
    <row r="267" spans="2:10" ht="76.5">
      <c r="B267" s="133" t="s">
        <v>316</v>
      </c>
      <c r="C267" s="136" t="s">
        <v>320</v>
      </c>
      <c r="D267" s="129"/>
      <c r="E267" s="129"/>
      <c r="F267" s="132">
        <f t="shared" si="10"/>
        <v>1023.7</v>
      </c>
      <c r="G267" s="132"/>
      <c r="H267" s="132">
        <f>H268</f>
        <v>1023.7</v>
      </c>
      <c r="I267" s="132"/>
      <c r="J267" s="132"/>
    </row>
    <row r="268" spans="2:10" ht="25.5">
      <c r="B268" s="81" t="s">
        <v>793</v>
      </c>
      <c r="C268" s="136" t="s">
        <v>320</v>
      </c>
      <c r="D268" s="129" t="s">
        <v>794</v>
      </c>
      <c r="E268" s="129"/>
      <c r="F268" s="132">
        <f t="shared" si="10"/>
        <v>1023.7</v>
      </c>
      <c r="G268" s="132"/>
      <c r="H268" s="132">
        <f>H269</f>
        <v>1023.7</v>
      </c>
      <c r="I268" s="132"/>
      <c r="J268" s="132"/>
    </row>
    <row r="269" spans="2:10" ht="12.75">
      <c r="B269" s="81" t="s">
        <v>408</v>
      </c>
      <c r="C269" s="136" t="s">
        <v>320</v>
      </c>
      <c r="D269" s="129" t="s">
        <v>794</v>
      </c>
      <c r="E269" s="129" t="s">
        <v>475</v>
      </c>
      <c r="F269" s="132">
        <f t="shared" si="10"/>
        <v>1023.7</v>
      </c>
      <c r="G269" s="132"/>
      <c r="H269" s="132">
        <v>1023.7</v>
      </c>
      <c r="I269" s="132"/>
      <c r="J269" s="132"/>
    </row>
    <row r="270" spans="2:10" ht="114.75">
      <c r="B270" s="133" t="s">
        <v>884</v>
      </c>
      <c r="C270" s="136" t="s">
        <v>317</v>
      </c>
      <c r="D270" s="129"/>
      <c r="E270" s="129"/>
      <c r="F270" s="132">
        <f t="shared" si="10"/>
        <v>10800</v>
      </c>
      <c r="G270" s="132"/>
      <c r="H270" s="132"/>
      <c r="I270" s="132">
        <f>I271</f>
        <v>10800</v>
      </c>
      <c r="J270" s="132"/>
    </row>
    <row r="271" spans="2:10" ht="25.5">
      <c r="B271" s="81" t="s">
        <v>793</v>
      </c>
      <c r="C271" s="136" t="s">
        <v>317</v>
      </c>
      <c r="D271" s="129" t="s">
        <v>794</v>
      </c>
      <c r="E271" s="129"/>
      <c r="F271" s="132">
        <f t="shared" si="10"/>
        <v>10800</v>
      </c>
      <c r="G271" s="132"/>
      <c r="H271" s="132"/>
      <c r="I271" s="132">
        <f>I272</f>
        <v>10800</v>
      </c>
      <c r="J271" s="132"/>
    </row>
    <row r="272" spans="2:10" ht="12.75">
      <c r="B272" s="81" t="s">
        <v>408</v>
      </c>
      <c r="C272" s="136" t="s">
        <v>317</v>
      </c>
      <c r="D272" s="129" t="s">
        <v>794</v>
      </c>
      <c r="E272" s="129" t="s">
        <v>475</v>
      </c>
      <c r="F272" s="132">
        <f t="shared" si="10"/>
        <v>10800</v>
      </c>
      <c r="G272" s="132"/>
      <c r="H272" s="132"/>
      <c r="I272" s="132">
        <v>10800</v>
      </c>
      <c r="J272" s="132"/>
    </row>
    <row r="273" spans="2:10" ht="51">
      <c r="B273" s="254" t="s">
        <v>867</v>
      </c>
      <c r="C273" s="136" t="s">
        <v>321</v>
      </c>
      <c r="D273" s="129"/>
      <c r="E273" s="129"/>
      <c r="F273" s="132">
        <f t="shared" si="10"/>
        <v>7406.5</v>
      </c>
      <c r="G273" s="132"/>
      <c r="H273" s="132">
        <f>H276+H274</f>
        <v>7406.5</v>
      </c>
      <c r="I273" s="132"/>
      <c r="J273" s="132"/>
    </row>
    <row r="274" spans="2:10" ht="12.75">
      <c r="B274" s="130" t="s">
        <v>753</v>
      </c>
      <c r="C274" s="136" t="s">
        <v>321</v>
      </c>
      <c r="D274" s="129" t="s">
        <v>536</v>
      </c>
      <c r="E274" s="129"/>
      <c r="F274" s="132">
        <f t="shared" si="10"/>
        <v>1</v>
      </c>
      <c r="G274" s="132"/>
      <c r="H274" s="132">
        <f>H275</f>
        <v>1</v>
      </c>
      <c r="I274" s="132"/>
      <c r="J274" s="132"/>
    </row>
    <row r="275" spans="2:10" ht="12.75">
      <c r="B275" s="140" t="s">
        <v>410</v>
      </c>
      <c r="C275" s="136" t="s">
        <v>321</v>
      </c>
      <c r="D275" s="129" t="s">
        <v>536</v>
      </c>
      <c r="E275" s="129" t="s">
        <v>443</v>
      </c>
      <c r="F275" s="132">
        <f t="shared" si="10"/>
        <v>1</v>
      </c>
      <c r="G275" s="132"/>
      <c r="H275" s="132">
        <v>1</v>
      </c>
      <c r="I275" s="132"/>
      <c r="J275" s="132"/>
    </row>
    <row r="276" spans="2:10" ht="25.5">
      <c r="B276" s="81" t="s">
        <v>793</v>
      </c>
      <c r="C276" s="136" t="s">
        <v>321</v>
      </c>
      <c r="D276" s="129" t="s">
        <v>794</v>
      </c>
      <c r="E276" s="129"/>
      <c r="F276" s="132">
        <f t="shared" si="10"/>
        <v>7405.5</v>
      </c>
      <c r="G276" s="132"/>
      <c r="H276" s="132">
        <f>H277</f>
        <v>7405.5</v>
      </c>
      <c r="I276" s="132"/>
      <c r="J276" s="132"/>
    </row>
    <row r="277" spans="2:10" ht="12.75">
      <c r="B277" s="81" t="s">
        <v>408</v>
      </c>
      <c r="C277" s="136" t="s">
        <v>321</v>
      </c>
      <c r="D277" s="129" t="s">
        <v>794</v>
      </c>
      <c r="E277" s="129" t="s">
        <v>475</v>
      </c>
      <c r="F277" s="132">
        <f t="shared" si="10"/>
        <v>7405.5</v>
      </c>
      <c r="G277" s="132"/>
      <c r="H277" s="132">
        <v>7405.5</v>
      </c>
      <c r="I277" s="132"/>
      <c r="J277" s="132"/>
    </row>
    <row r="278" spans="2:10" ht="63.75">
      <c r="B278" s="254" t="s">
        <v>868</v>
      </c>
      <c r="C278" s="136" t="s">
        <v>692</v>
      </c>
      <c r="D278" s="129"/>
      <c r="E278" s="129"/>
      <c r="F278" s="132">
        <f t="shared" si="10"/>
        <v>28</v>
      </c>
      <c r="G278" s="132"/>
      <c r="H278" s="132">
        <f>H279</f>
        <v>28</v>
      </c>
      <c r="I278" s="132"/>
      <c r="J278" s="132"/>
    </row>
    <row r="279" spans="2:10" ht="25.5">
      <c r="B279" s="81" t="s">
        <v>793</v>
      </c>
      <c r="C279" s="136" t="s">
        <v>692</v>
      </c>
      <c r="D279" s="129" t="s">
        <v>794</v>
      </c>
      <c r="E279" s="129"/>
      <c r="F279" s="132">
        <f t="shared" si="10"/>
        <v>28</v>
      </c>
      <c r="G279" s="132"/>
      <c r="H279" s="132">
        <f>H280</f>
        <v>28</v>
      </c>
      <c r="I279" s="132"/>
      <c r="J279" s="132"/>
    </row>
    <row r="280" spans="2:10" ht="12.75">
      <c r="B280" s="81" t="s">
        <v>409</v>
      </c>
      <c r="C280" s="136" t="s">
        <v>692</v>
      </c>
      <c r="D280" s="129" t="s">
        <v>794</v>
      </c>
      <c r="E280" s="129" t="s">
        <v>495</v>
      </c>
      <c r="F280" s="132">
        <f t="shared" si="10"/>
        <v>28</v>
      </c>
      <c r="G280" s="132"/>
      <c r="H280" s="132">
        <v>28</v>
      </c>
      <c r="I280" s="132"/>
      <c r="J280" s="132"/>
    </row>
    <row r="281" spans="2:10" ht="63.75">
      <c r="B281" s="254" t="s">
        <v>869</v>
      </c>
      <c r="C281" s="136" t="s">
        <v>688</v>
      </c>
      <c r="D281" s="129"/>
      <c r="E281" s="129"/>
      <c r="F281" s="132">
        <f aca="true" t="shared" si="11" ref="F281:F316">H281+I281+J281+G281</f>
        <v>1877.7</v>
      </c>
      <c r="G281" s="132"/>
      <c r="H281" s="132"/>
      <c r="I281" s="132">
        <f>I282</f>
        <v>1877.7</v>
      </c>
      <c r="J281" s="132"/>
    </row>
    <row r="282" spans="2:10" ht="25.5">
      <c r="B282" s="81" t="s">
        <v>793</v>
      </c>
      <c r="C282" s="136" t="s">
        <v>688</v>
      </c>
      <c r="D282" s="129" t="s">
        <v>794</v>
      </c>
      <c r="E282" s="129"/>
      <c r="F282" s="132">
        <f t="shared" si="11"/>
        <v>1877.7</v>
      </c>
      <c r="G282" s="132"/>
      <c r="H282" s="132"/>
      <c r="I282" s="132">
        <f>I283</f>
        <v>1877.7</v>
      </c>
      <c r="J282" s="132"/>
    </row>
    <row r="283" spans="2:10" ht="12.75">
      <c r="B283" s="81" t="s">
        <v>409</v>
      </c>
      <c r="C283" s="136" t="s">
        <v>688</v>
      </c>
      <c r="D283" s="129" t="s">
        <v>794</v>
      </c>
      <c r="E283" s="129" t="s">
        <v>495</v>
      </c>
      <c r="F283" s="132">
        <f t="shared" si="11"/>
        <v>1877.7</v>
      </c>
      <c r="G283" s="132"/>
      <c r="H283" s="132"/>
      <c r="I283" s="132">
        <v>1877.7</v>
      </c>
      <c r="J283" s="132"/>
    </row>
    <row r="284" spans="2:10" ht="114.75">
      <c r="B284" s="254" t="s">
        <v>870</v>
      </c>
      <c r="C284" s="136" t="s">
        <v>689</v>
      </c>
      <c r="D284" s="129"/>
      <c r="E284" s="129"/>
      <c r="F284" s="132">
        <f t="shared" si="11"/>
        <v>56743.9</v>
      </c>
      <c r="G284" s="132"/>
      <c r="H284" s="132"/>
      <c r="I284" s="132">
        <f>I285</f>
        <v>56743.9</v>
      </c>
      <c r="J284" s="132"/>
    </row>
    <row r="285" spans="2:10" ht="25.5">
      <c r="B285" s="81" t="s">
        <v>793</v>
      </c>
      <c r="C285" s="136" t="s">
        <v>689</v>
      </c>
      <c r="D285" s="129" t="s">
        <v>794</v>
      </c>
      <c r="E285" s="129"/>
      <c r="F285" s="132">
        <f t="shared" si="11"/>
        <v>56743.9</v>
      </c>
      <c r="G285" s="132"/>
      <c r="H285" s="132"/>
      <c r="I285" s="132">
        <f>I286</f>
        <v>56743.9</v>
      </c>
      <c r="J285" s="132"/>
    </row>
    <row r="286" spans="2:10" ht="12.75">
      <c r="B286" s="81" t="s">
        <v>409</v>
      </c>
      <c r="C286" s="136" t="s">
        <v>689</v>
      </c>
      <c r="D286" s="129" t="s">
        <v>794</v>
      </c>
      <c r="E286" s="129" t="s">
        <v>495</v>
      </c>
      <c r="F286" s="132">
        <f t="shared" si="11"/>
        <v>56743.9</v>
      </c>
      <c r="G286" s="132"/>
      <c r="H286" s="132"/>
      <c r="I286" s="132">
        <v>56743.9</v>
      </c>
      <c r="J286" s="132"/>
    </row>
    <row r="287" spans="2:10" ht="63.75">
      <c r="B287" s="254" t="s">
        <v>871</v>
      </c>
      <c r="C287" s="136" t="s">
        <v>693</v>
      </c>
      <c r="D287" s="129"/>
      <c r="E287" s="129"/>
      <c r="F287" s="132">
        <f t="shared" si="11"/>
        <v>10504</v>
      </c>
      <c r="G287" s="132"/>
      <c r="H287" s="132">
        <f>H288+H290</f>
        <v>10504</v>
      </c>
      <c r="I287" s="132"/>
      <c r="J287" s="132"/>
    </row>
    <row r="288" spans="2:10" ht="12.75">
      <c r="B288" s="130" t="s">
        <v>753</v>
      </c>
      <c r="C288" s="136" t="s">
        <v>693</v>
      </c>
      <c r="D288" s="129" t="s">
        <v>536</v>
      </c>
      <c r="E288" s="129"/>
      <c r="F288" s="132">
        <f t="shared" si="11"/>
        <v>2</v>
      </c>
      <c r="G288" s="132"/>
      <c r="H288" s="132">
        <f>H289</f>
        <v>2</v>
      </c>
      <c r="I288" s="132"/>
      <c r="J288" s="132"/>
    </row>
    <row r="289" spans="2:10" ht="12.75">
      <c r="B289" s="130" t="s">
        <v>404</v>
      </c>
      <c r="C289" s="136" t="s">
        <v>693</v>
      </c>
      <c r="D289" s="129" t="s">
        <v>536</v>
      </c>
      <c r="E289" s="129" t="s">
        <v>443</v>
      </c>
      <c r="F289" s="132">
        <f t="shared" si="11"/>
        <v>2</v>
      </c>
      <c r="G289" s="132"/>
      <c r="H289" s="132">
        <v>2</v>
      </c>
      <c r="I289" s="132"/>
      <c r="J289" s="132"/>
    </row>
    <row r="290" spans="2:10" ht="25.5">
      <c r="B290" s="81" t="s">
        <v>793</v>
      </c>
      <c r="C290" s="136" t="s">
        <v>693</v>
      </c>
      <c r="D290" s="129" t="s">
        <v>794</v>
      </c>
      <c r="E290" s="129"/>
      <c r="F290" s="132">
        <f t="shared" si="11"/>
        <v>10502</v>
      </c>
      <c r="G290" s="132"/>
      <c r="H290" s="132">
        <f>H291</f>
        <v>10502</v>
      </c>
      <c r="I290" s="132"/>
      <c r="J290" s="132"/>
    </row>
    <row r="291" spans="2:10" ht="12.75">
      <c r="B291" s="81" t="s">
        <v>409</v>
      </c>
      <c r="C291" s="136" t="s">
        <v>693</v>
      </c>
      <c r="D291" s="129" t="s">
        <v>794</v>
      </c>
      <c r="E291" s="129" t="s">
        <v>495</v>
      </c>
      <c r="F291" s="132">
        <f t="shared" si="11"/>
        <v>10502</v>
      </c>
      <c r="G291" s="132"/>
      <c r="H291" s="132">
        <v>10502</v>
      </c>
      <c r="I291" s="132"/>
      <c r="J291" s="132"/>
    </row>
    <row r="292" spans="2:10" ht="63.75">
      <c r="B292" s="254" t="s">
        <v>872</v>
      </c>
      <c r="C292" s="136" t="s">
        <v>694</v>
      </c>
      <c r="D292" s="129"/>
      <c r="E292" s="129"/>
      <c r="F292" s="132">
        <f t="shared" si="11"/>
        <v>71</v>
      </c>
      <c r="G292" s="132"/>
      <c r="H292" s="132">
        <f>H293+H295</f>
        <v>71</v>
      </c>
      <c r="I292" s="132"/>
      <c r="J292" s="132"/>
    </row>
    <row r="293" spans="2:10" ht="12.75">
      <c r="B293" s="130" t="s">
        <v>753</v>
      </c>
      <c r="C293" s="136" t="s">
        <v>694</v>
      </c>
      <c r="D293" s="129" t="s">
        <v>536</v>
      </c>
      <c r="E293" s="129"/>
      <c r="F293" s="132">
        <f t="shared" si="11"/>
        <v>2</v>
      </c>
      <c r="G293" s="132"/>
      <c r="H293" s="132">
        <f>H294</f>
        <v>2</v>
      </c>
      <c r="I293" s="132"/>
      <c r="J293" s="132"/>
    </row>
    <row r="294" spans="2:10" ht="12.75">
      <c r="B294" s="130" t="s">
        <v>404</v>
      </c>
      <c r="C294" s="136" t="s">
        <v>694</v>
      </c>
      <c r="D294" s="129" t="s">
        <v>536</v>
      </c>
      <c r="E294" s="129" t="s">
        <v>443</v>
      </c>
      <c r="F294" s="132">
        <f t="shared" si="11"/>
        <v>2</v>
      </c>
      <c r="G294" s="132"/>
      <c r="H294" s="132">
        <v>2</v>
      </c>
      <c r="I294" s="132"/>
      <c r="J294" s="132"/>
    </row>
    <row r="295" spans="2:10" ht="25.5">
      <c r="B295" s="81" t="s">
        <v>793</v>
      </c>
      <c r="C295" s="136" t="s">
        <v>694</v>
      </c>
      <c r="D295" s="129" t="s">
        <v>794</v>
      </c>
      <c r="E295" s="129"/>
      <c r="F295" s="132">
        <f t="shared" si="11"/>
        <v>69</v>
      </c>
      <c r="G295" s="132"/>
      <c r="H295" s="132">
        <f>H296</f>
        <v>69</v>
      </c>
      <c r="I295" s="132"/>
      <c r="J295" s="132"/>
    </row>
    <row r="296" spans="2:10" ht="12.75">
      <c r="B296" s="81" t="s">
        <v>409</v>
      </c>
      <c r="C296" s="136" t="s">
        <v>694</v>
      </c>
      <c r="D296" s="129" t="s">
        <v>794</v>
      </c>
      <c r="E296" s="129" t="s">
        <v>495</v>
      </c>
      <c r="F296" s="132">
        <f t="shared" si="11"/>
        <v>69</v>
      </c>
      <c r="G296" s="132"/>
      <c r="H296" s="132">
        <v>69</v>
      </c>
      <c r="I296" s="132"/>
      <c r="J296" s="132"/>
    </row>
    <row r="297" spans="2:10" ht="127.5">
      <c r="B297" s="254" t="s">
        <v>873</v>
      </c>
      <c r="C297" s="136" t="s">
        <v>285</v>
      </c>
      <c r="D297" s="129"/>
      <c r="E297" s="129"/>
      <c r="F297" s="132">
        <f t="shared" si="11"/>
        <v>344.1</v>
      </c>
      <c r="G297" s="132"/>
      <c r="H297" s="132"/>
      <c r="I297" s="132">
        <f>I298</f>
        <v>344.1</v>
      </c>
      <c r="J297" s="132"/>
    </row>
    <row r="298" spans="2:10" ht="25.5">
      <c r="B298" s="81" t="s">
        <v>793</v>
      </c>
      <c r="C298" s="136" t="s">
        <v>285</v>
      </c>
      <c r="D298" s="129" t="s">
        <v>794</v>
      </c>
      <c r="E298" s="129"/>
      <c r="F298" s="132">
        <f t="shared" si="11"/>
        <v>344.1</v>
      </c>
      <c r="G298" s="132"/>
      <c r="H298" s="132"/>
      <c r="I298" s="132">
        <f>I299</f>
        <v>344.1</v>
      </c>
      <c r="J298" s="132"/>
    </row>
    <row r="299" spans="2:10" ht="12.75">
      <c r="B299" s="81" t="s">
        <v>409</v>
      </c>
      <c r="C299" s="136" t="s">
        <v>285</v>
      </c>
      <c r="D299" s="129" t="s">
        <v>794</v>
      </c>
      <c r="E299" s="129" t="s">
        <v>495</v>
      </c>
      <c r="F299" s="132">
        <f t="shared" si="11"/>
        <v>344.1</v>
      </c>
      <c r="G299" s="132"/>
      <c r="H299" s="132"/>
      <c r="I299" s="132">
        <v>344.1</v>
      </c>
      <c r="J299" s="132"/>
    </row>
    <row r="300" spans="2:10" ht="63.75">
      <c r="B300" s="254" t="s">
        <v>874</v>
      </c>
      <c r="C300" s="136" t="s">
        <v>695</v>
      </c>
      <c r="D300" s="129"/>
      <c r="E300" s="129"/>
      <c r="F300" s="132">
        <f t="shared" si="11"/>
        <v>11555.1</v>
      </c>
      <c r="G300" s="132"/>
      <c r="H300" s="132">
        <f>H301</f>
        <v>11555.1</v>
      </c>
      <c r="I300" s="132"/>
      <c r="J300" s="132"/>
    </row>
    <row r="301" spans="2:10" ht="25.5">
      <c r="B301" s="81" t="s">
        <v>793</v>
      </c>
      <c r="C301" s="136" t="s">
        <v>695</v>
      </c>
      <c r="D301" s="129" t="s">
        <v>794</v>
      </c>
      <c r="E301" s="129"/>
      <c r="F301" s="132">
        <f t="shared" si="11"/>
        <v>11555.1</v>
      </c>
      <c r="G301" s="132"/>
      <c r="H301" s="132">
        <f>H302+H303</f>
        <v>11555.1</v>
      </c>
      <c r="I301" s="132"/>
      <c r="J301" s="132"/>
    </row>
    <row r="302" spans="2:10" ht="12.75">
      <c r="B302" s="81" t="s">
        <v>409</v>
      </c>
      <c r="C302" s="136" t="s">
        <v>695</v>
      </c>
      <c r="D302" s="129" t="s">
        <v>794</v>
      </c>
      <c r="E302" s="129" t="s">
        <v>495</v>
      </c>
      <c r="F302" s="132">
        <f t="shared" si="11"/>
        <v>11474.7</v>
      </c>
      <c r="G302" s="132"/>
      <c r="H302" s="132">
        <v>11474.7</v>
      </c>
      <c r="I302" s="132"/>
      <c r="J302" s="132"/>
    </row>
    <row r="303" spans="2:10" ht="12.75">
      <c r="B303" s="81" t="s">
        <v>112</v>
      </c>
      <c r="C303" s="136" t="s">
        <v>695</v>
      </c>
      <c r="D303" s="129" t="s">
        <v>794</v>
      </c>
      <c r="E303" s="129" t="s">
        <v>502</v>
      </c>
      <c r="F303" s="132">
        <f t="shared" si="11"/>
        <v>80.4</v>
      </c>
      <c r="G303" s="132"/>
      <c r="H303" s="132">
        <v>80.4</v>
      </c>
      <c r="I303" s="132"/>
      <c r="J303" s="132"/>
    </row>
    <row r="304" spans="2:10" ht="76.5">
      <c r="B304" s="254" t="s">
        <v>875</v>
      </c>
      <c r="C304" s="136" t="s">
        <v>690</v>
      </c>
      <c r="D304" s="129"/>
      <c r="E304" s="129"/>
      <c r="F304" s="132">
        <f>H304+I304+J304+G304</f>
        <v>3722.5</v>
      </c>
      <c r="G304" s="132"/>
      <c r="H304" s="132"/>
      <c r="I304" s="132">
        <f>I305</f>
        <v>3722.5</v>
      </c>
      <c r="J304" s="132"/>
    </row>
    <row r="305" spans="2:10" ht="25.5">
      <c r="B305" s="81" t="s">
        <v>793</v>
      </c>
      <c r="C305" s="136" t="s">
        <v>690</v>
      </c>
      <c r="D305" s="129" t="s">
        <v>794</v>
      </c>
      <c r="E305" s="129"/>
      <c r="F305" s="132">
        <f>H305+I305+J305+G305</f>
        <v>3722.5</v>
      </c>
      <c r="G305" s="132"/>
      <c r="H305" s="132"/>
      <c r="I305" s="132">
        <f>I306</f>
        <v>3722.5</v>
      </c>
      <c r="J305" s="132"/>
    </row>
    <row r="306" spans="2:10" ht="12.75">
      <c r="B306" s="81" t="s">
        <v>409</v>
      </c>
      <c r="C306" s="136" t="s">
        <v>690</v>
      </c>
      <c r="D306" s="129" t="s">
        <v>794</v>
      </c>
      <c r="E306" s="129" t="s">
        <v>495</v>
      </c>
      <c r="F306" s="132">
        <f>H306+I306+J306+G306</f>
        <v>3722.5</v>
      </c>
      <c r="G306" s="132"/>
      <c r="H306" s="132"/>
      <c r="I306" s="132">
        <v>3722.5</v>
      </c>
      <c r="J306" s="132"/>
    </row>
    <row r="307" spans="2:10" ht="89.25">
      <c r="B307" s="254" t="s">
        <v>656</v>
      </c>
      <c r="C307" s="144" t="s">
        <v>691</v>
      </c>
      <c r="D307" s="129"/>
      <c r="E307" s="129"/>
      <c r="F307" s="132">
        <f t="shared" si="11"/>
        <v>146.2</v>
      </c>
      <c r="G307" s="132"/>
      <c r="H307" s="132"/>
      <c r="I307" s="132">
        <f>I308</f>
        <v>146.2</v>
      </c>
      <c r="J307" s="132"/>
    </row>
    <row r="308" spans="2:10" ht="25.5">
      <c r="B308" s="81" t="s">
        <v>793</v>
      </c>
      <c r="C308" s="144" t="s">
        <v>691</v>
      </c>
      <c r="D308" s="129" t="s">
        <v>794</v>
      </c>
      <c r="E308" s="129"/>
      <c r="F308" s="132">
        <f t="shared" si="11"/>
        <v>146.2</v>
      </c>
      <c r="G308" s="132"/>
      <c r="H308" s="132"/>
      <c r="I308" s="132">
        <f>I309</f>
        <v>146.2</v>
      </c>
      <c r="J308" s="132"/>
    </row>
    <row r="309" spans="2:10" ht="12.75">
      <c r="B309" s="81" t="s">
        <v>123</v>
      </c>
      <c r="C309" s="144" t="s">
        <v>691</v>
      </c>
      <c r="D309" s="129" t="s">
        <v>794</v>
      </c>
      <c r="E309" s="129" t="s">
        <v>503</v>
      </c>
      <c r="F309" s="132">
        <f t="shared" si="11"/>
        <v>146.2</v>
      </c>
      <c r="G309" s="132"/>
      <c r="H309" s="132"/>
      <c r="I309" s="132">
        <v>146.2</v>
      </c>
      <c r="J309" s="132"/>
    </row>
    <row r="310" spans="2:10" ht="76.5">
      <c r="B310" s="254" t="s">
        <v>657</v>
      </c>
      <c r="C310" s="136" t="s">
        <v>577</v>
      </c>
      <c r="D310" s="129"/>
      <c r="E310" s="129"/>
      <c r="F310" s="132">
        <f t="shared" si="11"/>
        <v>3722.5</v>
      </c>
      <c r="G310" s="132"/>
      <c r="H310" s="132">
        <f>H311</f>
        <v>3722.5</v>
      </c>
      <c r="I310" s="132"/>
      <c r="J310" s="132"/>
    </row>
    <row r="311" spans="2:10" ht="25.5">
      <c r="B311" s="81" t="s">
        <v>793</v>
      </c>
      <c r="C311" s="136" t="s">
        <v>577</v>
      </c>
      <c r="D311" s="129" t="s">
        <v>794</v>
      </c>
      <c r="E311" s="129"/>
      <c r="F311" s="132">
        <f t="shared" si="11"/>
        <v>3722.5</v>
      </c>
      <c r="G311" s="132"/>
      <c r="H311" s="132">
        <f>H312</f>
        <v>3722.5</v>
      </c>
      <c r="I311" s="132"/>
      <c r="J311" s="132"/>
    </row>
    <row r="312" spans="2:10" ht="12.75">
      <c r="B312" s="81" t="s">
        <v>409</v>
      </c>
      <c r="C312" s="136" t="s">
        <v>577</v>
      </c>
      <c r="D312" s="129" t="s">
        <v>794</v>
      </c>
      <c r="E312" s="129" t="s">
        <v>495</v>
      </c>
      <c r="F312" s="132">
        <f t="shared" si="11"/>
        <v>3722.5</v>
      </c>
      <c r="G312" s="132"/>
      <c r="H312" s="132">
        <v>3722.5</v>
      </c>
      <c r="I312" s="132"/>
      <c r="J312" s="132"/>
    </row>
    <row r="313" spans="2:10" ht="63.75">
      <c r="B313" s="254" t="s">
        <v>658</v>
      </c>
      <c r="C313" s="136" t="s">
        <v>705</v>
      </c>
      <c r="D313" s="129"/>
      <c r="E313" s="129"/>
      <c r="F313" s="132">
        <f t="shared" si="11"/>
        <v>304.1</v>
      </c>
      <c r="G313" s="132"/>
      <c r="H313" s="132">
        <f>H314</f>
        <v>304.1</v>
      </c>
      <c r="I313" s="132"/>
      <c r="J313" s="132"/>
    </row>
    <row r="314" spans="2:10" ht="25.5">
      <c r="B314" s="81" t="s">
        <v>793</v>
      </c>
      <c r="C314" s="136" t="s">
        <v>705</v>
      </c>
      <c r="D314" s="129" t="s">
        <v>794</v>
      </c>
      <c r="E314" s="129"/>
      <c r="F314" s="132">
        <f t="shared" si="11"/>
        <v>304.1</v>
      </c>
      <c r="G314" s="132"/>
      <c r="H314" s="132">
        <f>H315</f>
        <v>304.1</v>
      </c>
      <c r="I314" s="132"/>
      <c r="J314" s="132"/>
    </row>
    <row r="315" spans="2:10" ht="12.75">
      <c r="B315" s="81" t="s">
        <v>409</v>
      </c>
      <c r="C315" s="136" t="s">
        <v>705</v>
      </c>
      <c r="D315" s="129" t="s">
        <v>794</v>
      </c>
      <c r="E315" s="129" t="s">
        <v>495</v>
      </c>
      <c r="F315" s="132">
        <f t="shared" si="11"/>
        <v>304.1</v>
      </c>
      <c r="G315" s="132"/>
      <c r="H315" s="132">
        <v>304.1</v>
      </c>
      <c r="I315" s="132"/>
      <c r="J315" s="132"/>
    </row>
    <row r="316" spans="2:10" ht="51">
      <c r="B316" s="254" t="s">
        <v>659</v>
      </c>
      <c r="C316" s="136" t="s">
        <v>706</v>
      </c>
      <c r="D316" s="129"/>
      <c r="E316" s="129"/>
      <c r="F316" s="132">
        <f t="shared" si="11"/>
        <v>2588</v>
      </c>
      <c r="G316" s="132"/>
      <c r="H316" s="132">
        <f>H317</f>
        <v>2588</v>
      </c>
      <c r="I316" s="132"/>
      <c r="J316" s="132"/>
    </row>
    <row r="317" spans="2:10" ht="25.5">
      <c r="B317" s="81" t="s">
        <v>793</v>
      </c>
      <c r="C317" s="136" t="s">
        <v>706</v>
      </c>
      <c r="D317" s="129" t="s">
        <v>794</v>
      </c>
      <c r="E317" s="129"/>
      <c r="F317" s="132">
        <f aca="true" t="shared" si="12" ref="F317:F339">H317+I317+J317+G317</f>
        <v>2588</v>
      </c>
      <c r="G317" s="132"/>
      <c r="H317" s="132">
        <f>H318</f>
        <v>2588</v>
      </c>
      <c r="I317" s="132"/>
      <c r="J317" s="132"/>
    </row>
    <row r="318" spans="2:10" ht="12.75">
      <c r="B318" s="81" t="s">
        <v>409</v>
      </c>
      <c r="C318" s="136" t="s">
        <v>706</v>
      </c>
      <c r="D318" s="129" t="s">
        <v>794</v>
      </c>
      <c r="E318" s="129" t="s">
        <v>495</v>
      </c>
      <c r="F318" s="132">
        <f t="shared" si="12"/>
        <v>2588</v>
      </c>
      <c r="G318" s="132"/>
      <c r="H318" s="132">
        <v>2588</v>
      </c>
      <c r="I318" s="132"/>
      <c r="J318" s="132"/>
    </row>
    <row r="319" spans="2:10" ht="51">
      <c r="B319" s="261" t="s">
        <v>660</v>
      </c>
      <c r="C319" s="124" t="s">
        <v>628</v>
      </c>
      <c r="D319" s="129"/>
      <c r="E319" s="129"/>
      <c r="F319" s="132">
        <f t="shared" si="12"/>
        <v>55</v>
      </c>
      <c r="G319" s="132"/>
      <c r="H319" s="132">
        <f>H320</f>
        <v>55</v>
      </c>
      <c r="I319" s="132"/>
      <c r="J319" s="132"/>
    </row>
    <row r="320" spans="2:10" ht="25.5">
      <c r="B320" s="81" t="s">
        <v>793</v>
      </c>
      <c r="C320" s="124" t="s">
        <v>628</v>
      </c>
      <c r="D320" s="129" t="s">
        <v>794</v>
      </c>
      <c r="E320" s="129"/>
      <c r="F320" s="132">
        <f t="shared" si="12"/>
        <v>55</v>
      </c>
      <c r="G320" s="132"/>
      <c r="H320" s="132">
        <f>H321</f>
        <v>55</v>
      </c>
      <c r="I320" s="132"/>
      <c r="J320" s="132"/>
    </row>
    <row r="321" spans="2:10" ht="12.75">
      <c r="B321" s="81" t="s">
        <v>445</v>
      </c>
      <c r="C321" s="124" t="s">
        <v>628</v>
      </c>
      <c r="D321" s="129" t="s">
        <v>794</v>
      </c>
      <c r="E321" s="129" t="s">
        <v>444</v>
      </c>
      <c r="F321" s="132">
        <f t="shared" si="12"/>
        <v>55</v>
      </c>
      <c r="G321" s="132"/>
      <c r="H321" s="132">
        <v>55</v>
      </c>
      <c r="I321" s="132"/>
      <c r="J321" s="132"/>
    </row>
    <row r="322" spans="2:10" ht="63.75">
      <c r="B322" s="254" t="s">
        <v>210</v>
      </c>
      <c r="C322" s="124" t="s">
        <v>211</v>
      </c>
      <c r="D322" s="129"/>
      <c r="E322" s="129"/>
      <c r="F322" s="132">
        <f t="shared" si="12"/>
        <v>1</v>
      </c>
      <c r="G322" s="132"/>
      <c r="H322" s="132">
        <f>H323</f>
        <v>1</v>
      </c>
      <c r="I322" s="132"/>
      <c r="J322" s="132"/>
    </row>
    <row r="323" spans="2:10" ht="12.75">
      <c r="B323" s="130" t="s">
        <v>753</v>
      </c>
      <c r="C323" s="124" t="s">
        <v>211</v>
      </c>
      <c r="D323" s="129" t="s">
        <v>536</v>
      </c>
      <c r="E323" s="129"/>
      <c r="F323" s="132">
        <f t="shared" si="12"/>
        <v>1</v>
      </c>
      <c r="G323" s="132"/>
      <c r="H323" s="132">
        <f>H324</f>
        <v>1</v>
      </c>
      <c r="I323" s="132"/>
      <c r="J323" s="132"/>
    </row>
    <row r="324" spans="2:10" ht="12.75">
      <c r="B324" s="81" t="s">
        <v>121</v>
      </c>
      <c r="C324" s="124" t="s">
        <v>211</v>
      </c>
      <c r="D324" s="129" t="s">
        <v>536</v>
      </c>
      <c r="E324" s="129" t="s">
        <v>496</v>
      </c>
      <c r="F324" s="132">
        <f t="shared" si="12"/>
        <v>1</v>
      </c>
      <c r="G324" s="132"/>
      <c r="H324" s="132">
        <v>1</v>
      </c>
      <c r="I324" s="132"/>
      <c r="J324" s="132"/>
    </row>
    <row r="325" spans="2:10" ht="51">
      <c r="B325" s="254" t="s">
        <v>684</v>
      </c>
      <c r="C325" s="124" t="s">
        <v>212</v>
      </c>
      <c r="D325" s="129"/>
      <c r="E325" s="129"/>
      <c r="F325" s="132">
        <f t="shared" si="12"/>
        <v>5</v>
      </c>
      <c r="G325" s="132"/>
      <c r="H325" s="132">
        <f>H326</f>
        <v>5</v>
      </c>
      <c r="I325" s="132"/>
      <c r="J325" s="132"/>
    </row>
    <row r="326" spans="2:10" ht="12.75">
      <c r="B326" s="130" t="s">
        <v>753</v>
      </c>
      <c r="C326" s="124" t="s">
        <v>212</v>
      </c>
      <c r="D326" s="129" t="s">
        <v>536</v>
      </c>
      <c r="E326" s="129"/>
      <c r="F326" s="132">
        <f t="shared" si="12"/>
        <v>5</v>
      </c>
      <c r="G326" s="132"/>
      <c r="H326" s="132">
        <f>H327</f>
        <v>5</v>
      </c>
      <c r="I326" s="132"/>
      <c r="J326" s="132"/>
    </row>
    <row r="327" spans="2:10" ht="12.75">
      <c r="B327" s="81" t="s">
        <v>121</v>
      </c>
      <c r="C327" s="124" t="s">
        <v>212</v>
      </c>
      <c r="D327" s="129" t="s">
        <v>536</v>
      </c>
      <c r="E327" s="129" t="s">
        <v>496</v>
      </c>
      <c r="F327" s="132">
        <f t="shared" si="12"/>
        <v>5</v>
      </c>
      <c r="G327" s="132"/>
      <c r="H327" s="132">
        <v>5</v>
      </c>
      <c r="I327" s="132"/>
      <c r="J327" s="132"/>
    </row>
    <row r="328" spans="2:10" ht="51">
      <c r="B328" s="254" t="s">
        <v>216</v>
      </c>
      <c r="C328" s="124" t="s">
        <v>213</v>
      </c>
      <c r="D328" s="129"/>
      <c r="E328" s="129"/>
      <c r="F328" s="132">
        <f t="shared" si="12"/>
        <v>2.5</v>
      </c>
      <c r="G328" s="132"/>
      <c r="H328" s="132">
        <f>H329</f>
        <v>2.5</v>
      </c>
      <c r="I328" s="132"/>
      <c r="J328" s="132"/>
    </row>
    <row r="329" spans="2:10" ht="12.75">
      <c r="B329" s="130" t="s">
        <v>753</v>
      </c>
      <c r="C329" s="124" t="s">
        <v>213</v>
      </c>
      <c r="D329" s="129" t="s">
        <v>536</v>
      </c>
      <c r="E329" s="129"/>
      <c r="F329" s="132">
        <f t="shared" si="12"/>
        <v>2.5</v>
      </c>
      <c r="G329" s="132"/>
      <c r="H329" s="132">
        <f>H330</f>
        <v>2.5</v>
      </c>
      <c r="I329" s="132"/>
      <c r="J329" s="132"/>
    </row>
    <row r="330" spans="2:10" ht="12.75">
      <c r="B330" s="81" t="s">
        <v>121</v>
      </c>
      <c r="C330" s="124" t="s">
        <v>213</v>
      </c>
      <c r="D330" s="129" t="s">
        <v>536</v>
      </c>
      <c r="E330" s="129" t="s">
        <v>496</v>
      </c>
      <c r="F330" s="132">
        <f t="shared" si="12"/>
        <v>2.5</v>
      </c>
      <c r="G330" s="132"/>
      <c r="H330" s="132">
        <v>2.5</v>
      </c>
      <c r="I330" s="132"/>
      <c r="J330" s="132"/>
    </row>
    <row r="331" spans="2:10" ht="63.75">
      <c r="B331" s="254" t="s">
        <v>217</v>
      </c>
      <c r="C331" s="124" t="s">
        <v>214</v>
      </c>
      <c r="D331" s="129"/>
      <c r="E331" s="129"/>
      <c r="F331" s="132">
        <f t="shared" si="12"/>
        <v>0.5</v>
      </c>
      <c r="G331" s="132"/>
      <c r="H331" s="132">
        <f>H332</f>
        <v>0.5</v>
      </c>
      <c r="I331" s="132"/>
      <c r="J331" s="132"/>
    </row>
    <row r="332" spans="2:10" ht="12.75">
      <c r="B332" s="130" t="s">
        <v>753</v>
      </c>
      <c r="C332" s="124" t="s">
        <v>214</v>
      </c>
      <c r="D332" s="129" t="s">
        <v>536</v>
      </c>
      <c r="E332" s="129"/>
      <c r="F332" s="132">
        <f t="shared" si="12"/>
        <v>0.5</v>
      </c>
      <c r="G332" s="132"/>
      <c r="H332" s="132">
        <f>H333</f>
        <v>0.5</v>
      </c>
      <c r="I332" s="132"/>
      <c r="J332" s="132"/>
    </row>
    <row r="333" spans="2:10" ht="12.75">
      <c r="B333" s="81" t="s">
        <v>121</v>
      </c>
      <c r="C333" s="124" t="s">
        <v>214</v>
      </c>
      <c r="D333" s="129" t="s">
        <v>536</v>
      </c>
      <c r="E333" s="129" t="s">
        <v>496</v>
      </c>
      <c r="F333" s="132">
        <f t="shared" si="12"/>
        <v>0.5</v>
      </c>
      <c r="G333" s="132"/>
      <c r="H333" s="132">
        <v>0.5</v>
      </c>
      <c r="I333" s="132"/>
      <c r="J333" s="132"/>
    </row>
    <row r="334" spans="2:10" ht="38.25">
      <c r="B334" s="254" t="s">
        <v>101</v>
      </c>
      <c r="C334" s="129" t="s">
        <v>102</v>
      </c>
      <c r="D334" s="129"/>
      <c r="E334" s="129"/>
      <c r="F334" s="132">
        <f t="shared" si="12"/>
        <v>91</v>
      </c>
      <c r="G334" s="132"/>
      <c r="H334" s="132">
        <f>H335</f>
        <v>91</v>
      </c>
      <c r="I334" s="132"/>
      <c r="J334" s="132"/>
    </row>
    <row r="335" spans="2:10" ht="12.75">
      <c r="B335" s="130" t="s">
        <v>492</v>
      </c>
      <c r="C335" s="129" t="s">
        <v>102</v>
      </c>
      <c r="D335" s="129" t="s">
        <v>140</v>
      </c>
      <c r="E335" s="129"/>
      <c r="F335" s="132">
        <f t="shared" si="12"/>
        <v>91</v>
      </c>
      <c r="G335" s="132"/>
      <c r="H335" s="132">
        <f>H336</f>
        <v>91</v>
      </c>
      <c r="I335" s="132"/>
      <c r="J335" s="132"/>
    </row>
    <row r="336" spans="2:10" ht="12.75">
      <c r="B336" s="130" t="s">
        <v>404</v>
      </c>
      <c r="C336" s="129" t="s">
        <v>102</v>
      </c>
      <c r="D336" s="129" t="s">
        <v>140</v>
      </c>
      <c r="E336" s="129" t="s">
        <v>443</v>
      </c>
      <c r="F336" s="132">
        <f t="shared" si="12"/>
        <v>91</v>
      </c>
      <c r="G336" s="132"/>
      <c r="H336" s="132">
        <v>91</v>
      </c>
      <c r="I336" s="132"/>
      <c r="J336" s="132"/>
    </row>
    <row r="337" spans="2:10" ht="38.25">
      <c r="B337" s="254" t="s">
        <v>685</v>
      </c>
      <c r="C337" s="192" t="s">
        <v>241</v>
      </c>
      <c r="D337" s="223"/>
      <c r="E337" s="224"/>
      <c r="F337" s="132">
        <f t="shared" si="12"/>
        <v>3824</v>
      </c>
      <c r="G337" s="137"/>
      <c r="H337" s="132">
        <f>H338</f>
        <v>3824</v>
      </c>
      <c r="I337" s="137"/>
      <c r="J337" s="137"/>
    </row>
    <row r="338" spans="2:10" ht="12.75">
      <c r="B338" s="130" t="s">
        <v>753</v>
      </c>
      <c r="C338" s="192" t="s">
        <v>241</v>
      </c>
      <c r="D338" s="223" t="s">
        <v>536</v>
      </c>
      <c r="E338" s="224"/>
      <c r="F338" s="132">
        <f t="shared" si="12"/>
        <v>3824</v>
      </c>
      <c r="G338" s="137"/>
      <c r="H338" s="132">
        <f>H339</f>
        <v>3824</v>
      </c>
      <c r="I338" s="137"/>
      <c r="J338" s="137"/>
    </row>
    <row r="339" spans="2:10" ht="12.75">
      <c r="B339" s="81" t="s">
        <v>590</v>
      </c>
      <c r="C339" s="192" t="s">
        <v>241</v>
      </c>
      <c r="D339" s="223" t="s">
        <v>536</v>
      </c>
      <c r="E339" s="223" t="s">
        <v>589</v>
      </c>
      <c r="F339" s="132">
        <f t="shared" si="12"/>
        <v>3824</v>
      </c>
      <c r="G339" s="137"/>
      <c r="H339" s="132">
        <v>3824</v>
      </c>
      <c r="I339" s="137"/>
      <c r="J339" s="137"/>
    </row>
    <row r="340" ht="12.75">
      <c r="C340" s="226"/>
    </row>
    <row r="341" ht="12.75">
      <c r="C341" s="226"/>
    </row>
  </sheetData>
  <sheetProtection/>
  <autoFilter ref="B8:J339"/>
  <mergeCells count="1">
    <mergeCell ref="B6:J6"/>
  </mergeCells>
  <printOptions/>
  <pageMargins left="0.2" right="0.2" top="0.57" bottom="0.2" header="0.2" footer="0.2"/>
  <pageSetup horizontalDpi="600" verticalDpi="600" orientation="landscape" paperSize="9" scale="80" r:id="rId1"/>
  <rowBreaks count="1" manualBreakCount="1">
    <brk id="33" min="1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7">
    <tabColor indexed="10"/>
  </sheetPr>
  <dimension ref="A1:F16"/>
  <sheetViews>
    <sheetView zoomScalePageLayoutView="0" workbookViewId="0" topLeftCell="A4">
      <selection activeCell="C27" sqref="C27"/>
    </sheetView>
  </sheetViews>
  <sheetFormatPr defaultColWidth="9.00390625" defaultRowHeight="12.75"/>
  <cols>
    <col min="1" max="1" width="78.00390625" style="3" customWidth="1"/>
    <col min="2" max="2" width="12.875" style="3" customWidth="1"/>
    <col min="3" max="16384" width="9.125" style="3" customWidth="1"/>
  </cols>
  <sheetData>
    <row r="1" spans="1:2" ht="12.75">
      <c r="A1" s="289" t="s">
        <v>291</v>
      </c>
      <c r="B1" s="289"/>
    </row>
    <row r="2" ht="12.75">
      <c r="B2" s="260" t="s">
        <v>579</v>
      </c>
    </row>
    <row r="3" ht="12.75">
      <c r="B3" s="260" t="s">
        <v>64</v>
      </c>
    </row>
    <row r="4" ht="12.75">
      <c r="B4" s="260"/>
    </row>
    <row r="5" ht="12.75">
      <c r="B5" s="260"/>
    </row>
    <row r="6" spans="1:2" ht="12.75">
      <c r="A6" s="287" t="s">
        <v>75</v>
      </c>
      <c r="B6" s="287"/>
    </row>
    <row r="7" spans="1:2" ht="12.75">
      <c r="A7" s="287" t="s">
        <v>413</v>
      </c>
      <c r="B7" s="287"/>
    </row>
    <row r="8" spans="1:2" ht="12.75">
      <c r="A8" s="285"/>
      <c r="B8" s="285"/>
    </row>
    <row r="9" spans="1:2" ht="11.25" customHeight="1">
      <c r="A9" s="294" t="s">
        <v>634</v>
      </c>
      <c r="B9" s="294" t="s">
        <v>528</v>
      </c>
    </row>
    <row r="10" spans="1:2" ht="25.5" customHeight="1">
      <c r="A10" s="296"/>
      <c r="B10" s="296"/>
    </row>
    <row r="11" spans="1:6" ht="12.75">
      <c r="A11" s="83" t="s">
        <v>434</v>
      </c>
      <c r="B11" s="99">
        <f>B12</f>
        <v>3824</v>
      </c>
      <c r="C11" s="84"/>
      <c r="D11" s="85"/>
      <c r="E11" s="85"/>
      <c r="F11" s="85"/>
    </row>
    <row r="12" spans="1:2" ht="25.5">
      <c r="A12" s="86" t="s">
        <v>287</v>
      </c>
      <c r="B12" s="101">
        <v>3824</v>
      </c>
    </row>
    <row r="13" spans="1:2" ht="12.75">
      <c r="A13" s="87" t="s">
        <v>435</v>
      </c>
      <c r="B13" s="100">
        <f>B14</f>
        <v>3824</v>
      </c>
    </row>
    <row r="14" spans="1:2" ht="25.5">
      <c r="A14" s="86" t="s">
        <v>76</v>
      </c>
      <c r="B14" s="101">
        <v>3824</v>
      </c>
    </row>
    <row r="15" ht="12.75">
      <c r="B15" s="88"/>
    </row>
    <row r="16" ht="12.75">
      <c r="B16" s="88"/>
    </row>
  </sheetData>
  <sheetProtection/>
  <mergeCells count="6">
    <mergeCell ref="B9:B10"/>
    <mergeCell ref="A8:B8"/>
    <mergeCell ref="A9:A10"/>
    <mergeCell ref="A1:B1"/>
    <mergeCell ref="A6:B6"/>
    <mergeCell ref="A7:B7"/>
  </mergeCells>
  <printOptions/>
  <pageMargins left="0.83" right="0.33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21">
    <tabColor indexed="10"/>
  </sheetPr>
  <dimension ref="B1:J19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6.75390625" style="3" customWidth="1"/>
    <col min="2" max="2" width="63.75390625" style="3" customWidth="1"/>
    <col min="3" max="3" width="17.125" style="3" customWidth="1"/>
    <col min="4" max="16384" width="9.125" style="3" customWidth="1"/>
  </cols>
  <sheetData>
    <row r="1" spans="2:4" ht="12.75">
      <c r="B1" s="2"/>
      <c r="C1" s="2"/>
      <c r="D1" s="5"/>
    </row>
    <row r="2" spans="2:10" s="256" customFormat="1" ht="12.75">
      <c r="B2" s="5"/>
      <c r="C2" s="117" t="s">
        <v>289</v>
      </c>
      <c r="D2" s="255"/>
      <c r="J2" s="117"/>
    </row>
    <row r="3" spans="2:10" s="256" customFormat="1" ht="12.75">
      <c r="B3" s="255"/>
      <c r="C3" s="257" t="s">
        <v>579</v>
      </c>
      <c r="D3" s="255"/>
      <c r="J3" s="257"/>
    </row>
    <row r="4" spans="2:10" s="256" customFormat="1" ht="12.75">
      <c r="B4" s="255"/>
      <c r="C4" s="257" t="s">
        <v>64</v>
      </c>
      <c r="D4" s="255"/>
      <c r="J4" s="257"/>
    </row>
    <row r="5" s="256" customFormat="1" ht="12.75">
      <c r="B5" s="258"/>
    </row>
    <row r="6" spans="2:3" ht="12.75">
      <c r="B6" s="287" t="s">
        <v>279</v>
      </c>
      <c r="C6" s="287"/>
    </row>
    <row r="7" spans="2:3" ht="12.75">
      <c r="B7" s="287" t="s">
        <v>572</v>
      </c>
      <c r="C7" s="287"/>
    </row>
    <row r="8" spans="2:3" ht="12.75">
      <c r="B8" s="285"/>
      <c r="C8" s="285"/>
    </row>
    <row r="9" spans="2:5" ht="46.5" customHeight="1">
      <c r="B9" s="6" t="s">
        <v>283</v>
      </c>
      <c r="C9" s="35" t="s">
        <v>528</v>
      </c>
      <c r="E9" s="120"/>
    </row>
    <row r="10" spans="2:5" ht="12.75">
      <c r="B10" s="26" t="s">
        <v>510</v>
      </c>
      <c r="C10" s="101"/>
      <c r="E10" s="121"/>
    </row>
    <row r="11" spans="2:5" ht="12.75">
      <c r="B11" s="26" t="s">
        <v>452</v>
      </c>
      <c r="C11" s="259">
        <v>257.8</v>
      </c>
      <c r="E11" s="121"/>
    </row>
    <row r="12" spans="2:5" ht="12.75">
      <c r="B12" s="26" t="s">
        <v>453</v>
      </c>
      <c r="C12" s="259">
        <v>571.5</v>
      </c>
      <c r="E12" s="121"/>
    </row>
    <row r="13" spans="2:5" ht="12.75">
      <c r="B13" s="26" t="s">
        <v>454</v>
      </c>
      <c r="C13" s="259">
        <v>222.9</v>
      </c>
      <c r="E13" s="121"/>
    </row>
    <row r="14" spans="2:5" ht="12.75">
      <c r="B14" s="26" t="s">
        <v>456</v>
      </c>
      <c r="C14" s="259">
        <v>678</v>
      </c>
      <c r="E14" s="121"/>
    </row>
    <row r="15" spans="2:5" ht="12.75">
      <c r="B15" s="26" t="s">
        <v>455</v>
      </c>
      <c r="C15" s="259">
        <v>580.5</v>
      </c>
      <c r="E15" s="121"/>
    </row>
    <row r="16" spans="2:5" ht="12.75">
      <c r="B16" s="26" t="s">
        <v>457</v>
      </c>
      <c r="C16" s="259">
        <v>440.6</v>
      </c>
      <c r="E16" s="121"/>
    </row>
    <row r="17" spans="2:5" ht="12.75">
      <c r="B17" s="26" t="s">
        <v>458</v>
      </c>
      <c r="C17" s="259">
        <v>551.2</v>
      </c>
      <c r="E17" s="121"/>
    </row>
    <row r="18" spans="2:5" s="33" customFormat="1" ht="12.75">
      <c r="B18" s="87" t="s">
        <v>459</v>
      </c>
      <c r="C18" s="100">
        <f>C10+C11+C12+C13+C14+C15+C16+C17</f>
        <v>3302.5</v>
      </c>
      <c r="D18" s="119"/>
      <c r="E18" s="118"/>
    </row>
    <row r="19" ht="12.75">
      <c r="E19" s="120"/>
    </row>
  </sheetData>
  <sheetProtection/>
  <mergeCells count="3">
    <mergeCell ref="B8:C8"/>
    <mergeCell ref="B6:C6"/>
    <mergeCell ref="B7:C7"/>
  </mergeCells>
  <printOptions/>
  <pageMargins left="0.75" right="0.38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28">
    <tabColor indexed="10"/>
  </sheetPr>
  <dimension ref="B1:C10"/>
  <sheetViews>
    <sheetView workbookViewId="0" topLeftCell="A1">
      <selection activeCell="C27" sqref="C27"/>
    </sheetView>
  </sheetViews>
  <sheetFormatPr defaultColWidth="9.00390625" defaultRowHeight="12.75"/>
  <cols>
    <col min="1" max="1" width="6.75390625" style="3" customWidth="1"/>
    <col min="2" max="2" width="72.875" style="3" customWidth="1"/>
    <col min="3" max="3" width="20.75390625" style="3" customWidth="1"/>
    <col min="4" max="16384" width="9.125" style="3" customWidth="1"/>
  </cols>
  <sheetData>
    <row r="1" spans="2:3" s="256" customFormat="1" ht="12.75">
      <c r="B1" s="3"/>
      <c r="C1" s="117" t="s">
        <v>292</v>
      </c>
    </row>
    <row r="2" s="256" customFormat="1" ht="12.75">
      <c r="C2" s="257" t="s">
        <v>579</v>
      </c>
    </row>
    <row r="3" s="256" customFormat="1" ht="12.75">
      <c r="C3" s="257" t="s">
        <v>64</v>
      </c>
    </row>
    <row r="5" s="256" customFormat="1" ht="12.75">
      <c r="B5" s="258"/>
    </row>
    <row r="6" spans="2:3" ht="12.75">
      <c r="B6" s="286" t="s">
        <v>288</v>
      </c>
      <c r="C6" s="286"/>
    </row>
    <row r="7" ht="12.75">
      <c r="B7" s="103"/>
    </row>
    <row r="8" spans="2:3" ht="18" customHeight="1">
      <c r="B8" s="6" t="s">
        <v>634</v>
      </c>
      <c r="C8" s="6" t="s">
        <v>528</v>
      </c>
    </row>
    <row r="9" spans="2:3" ht="18" customHeight="1">
      <c r="B9" s="97" t="s">
        <v>180</v>
      </c>
      <c r="C9" s="101">
        <v>300</v>
      </c>
    </row>
    <row r="10" spans="2:3" s="33" customFormat="1" ht="18" customHeight="1">
      <c r="B10" s="87" t="s">
        <v>459</v>
      </c>
      <c r="C10" s="100">
        <f>C9</f>
        <v>300</v>
      </c>
    </row>
  </sheetData>
  <mergeCells count="1">
    <mergeCell ref="B6:C6"/>
  </mergeCells>
  <printOptions/>
  <pageMargins left="0.75" right="0.26" top="1.06" bottom="1" header="0.5" footer="0.5"/>
  <pageSetup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29">
    <tabColor indexed="10"/>
  </sheetPr>
  <dimension ref="B2:D18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6.75390625" style="3" customWidth="1"/>
    <col min="2" max="2" width="50.375" style="3" customWidth="1"/>
    <col min="3" max="3" width="35.125" style="3" customWidth="1"/>
    <col min="4" max="16384" width="9.125" style="3" customWidth="1"/>
  </cols>
  <sheetData>
    <row r="2" spans="2:4" s="256" customFormat="1" ht="12.75">
      <c r="B2" s="2"/>
      <c r="C2" s="117" t="s">
        <v>293</v>
      </c>
      <c r="D2" s="255"/>
    </row>
    <row r="3" spans="2:4" s="256" customFormat="1" ht="12.75">
      <c r="B3" s="255"/>
      <c r="C3" s="257" t="s">
        <v>579</v>
      </c>
      <c r="D3" s="255"/>
    </row>
    <row r="4" spans="2:4" s="256" customFormat="1" ht="12.75">
      <c r="B4" s="255"/>
      <c r="C4" s="257" t="s">
        <v>64</v>
      </c>
      <c r="D4" s="255"/>
    </row>
    <row r="5" s="256" customFormat="1" ht="12.75">
      <c r="B5" s="258"/>
    </row>
    <row r="6" spans="2:3" ht="12.75">
      <c r="B6" s="287" t="s">
        <v>574</v>
      </c>
      <c r="C6" s="287"/>
    </row>
    <row r="7" spans="2:3" ht="12.75">
      <c r="B7" s="287" t="s">
        <v>573</v>
      </c>
      <c r="C7" s="287"/>
    </row>
    <row r="8" spans="2:3" ht="12.75">
      <c r="B8" s="285"/>
      <c r="C8" s="285"/>
    </row>
    <row r="9" spans="2:3" ht="46.5" customHeight="1">
      <c r="B9" s="6" t="s">
        <v>636</v>
      </c>
      <c r="C9" s="6" t="s">
        <v>528</v>
      </c>
    </row>
    <row r="10" spans="2:3" ht="12.75">
      <c r="B10" s="26" t="s">
        <v>510</v>
      </c>
      <c r="C10" s="101">
        <v>318</v>
      </c>
    </row>
    <row r="11" spans="2:3" ht="12.75">
      <c r="B11" s="26" t="s">
        <v>452</v>
      </c>
      <c r="C11" s="101">
        <v>30.1</v>
      </c>
    </row>
    <row r="12" spans="2:3" ht="12.75">
      <c r="B12" s="26" t="s">
        <v>453</v>
      </c>
      <c r="C12" s="101">
        <v>66.4</v>
      </c>
    </row>
    <row r="13" spans="2:3" ht="12.75">
      <c r="B13" s="97" t="s">
        <v>454</v>
      </c>
      <c r="C13" s="101">
        <v>50.1</v>
      </c>
    </row>
    <row r="14" spans="2:3" ht="12.75">
      <c r="B14" s="26" t="s">
        <v>456</v>
      </c>
      <c r="C14" s="101">
        <v>102.1</v>
      </c>
    </row>
    <row r="15" spans="2:3" ht="12.75">
      <c r="B15" s="26" t="s">
        <v>455</v>
      </c>
      <c r="C15" s="101">
        <v>72.7</v>
      </c>
    </row>
    <row r="16" spans="2:3" ht="12.75">
      <c r="B16" s="26" t="s">
        <v>457</v>
      </c>
      <c r="C16" s="101">
        <v>40.9</v>
      </c>
    </row>
    <row r="17" spans="2:3" ht="12.75">
      <c r="B17" s="26" t="s">
        <v>458</v>
      </c>
      <c r="C17" s="101">
        <v>62</v>
      </c>
    </row>
    <row r="18" spans="2:3" s="33" customFormat="1" ht="12.75">
      <c r="B18" s="87" t="s">
        <v>459</v>
      </c>
      <c r="C18" s="100">
        <f>C10+C11+C12+C13+C14+C15+C16+C17</f>
        <v>742.3000000000001</v>
      </c>
    </row>
  </sheetData>
  <sheetProtection/>
  <mergeCells count="3">
    <mergeCell ref="B8:C8"/>
    <mergeCell ref="B7:C7"/>
    <mergeCell ref="B6:C6"/>
  </mergeCells>
  <printOptions/>
  <pageMargins left="0.75" right="0.3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4">
    <tabColor indexed="10"/>
  </sheetPr>
  <dimension ref="B2:F62"/>
  <sheetViews>
    <sheetView workbookViewId="0" topLeftCell="A1">
      <selection activeCell="C27" sqref="C27"/>
    </sheetView>
  </sheetViews>
  <sheetFormatPr defaultColWidth="9.00390625" defaultRowHeight="12.75"/>
  <cols>
    <col min="1" max="1" width="9.125" style="113" customWidth="1"/>
    <col min="2" max="2" width="25.00390625" style="113" customWidth="1"/>
    <col min="3" max="3" width="39.625" style="113" customWidth="1"/>
    <col min="4" max="4" width="16.875" style="113" customWidth="1"/>
    <col min="5" max="5" width="15.625" style="113" customWidth="1"/>
    <col min="6" max="6" width="15.00390625" style="113" customWidth="1"/>
    <col min="7" max="16384" width="9.125" style="113" customWidth="1"/>
  </cols>
  <sheetData>
    <row r="2" spans="5:6" s="115" customFormat="1" ht="12.75">
      <c r="E2" s="104"/>
      <c r="F2" s="104" t="s">
        <v>60</v>
      </c>
    </row>
    <row r="3" spans="5:6" s="115" customFormat="1" ht="12.75">
      <c r="E3" s="4"/>
      <c r="F3" s="4" t="s">
        <v>579</v>
      </c>
    </row>
    <row r="4" spans="5:6" s="115" customFormat="1" ht="12.75">
      <c r="E4" s="4"/>
      <c r="F4" s="4" t="s">
        <v>64</v>
      </c>
    </row>
    <row r="6" spans="2:6" s="116" customFormat="1" ht="12.75">
      <c r="B6" s="290" t="s">
        <v>81</v>
      </c>
      <c r="C6" s="290"/>
      <c r="D6" s="290"/>
      <c r="E6" s="290"/>
      <c r="F6" s="290"/>
    </row>
    <row r="7" spans="2:6" s="116" customFormat="1" ht="12.75">
      <c r="B7" s="290" t="s">
        <v>730</v>
      </c>
      <c r="C7" s="290"/>
      <c r="D7" s="290"/>
      <c r="E7" s="290"/>
      <c r="F7" s="290"/>
    </row>
    <row r="8" spans="2:6" s="116" customFormat="1" ht="12.75">
      <c r="B8" s="291" t="s">
        <v>12</v>
      </c>
      <c r="C8" s="291"/>
      <c r="D8" s="291"/>
      <c r="E8" s="291"/>
      <c r="F8" s="291"/>
    </row>
    <row r="9" spans="2:4" s="116" customFormat="1" ht="12.75">
      <c r="B9" s="112"/>
      <c r="C9" s="112"/>
      <c r="D9" s="112"/>
    </row>
    <row r="10" spans="2:6" ht="89.25" customHeight="1">
      <c r="B10" s="36" t="s">
        <v>82</v>
      </c>
      <c r="C10" s="94" t="s">
        <v>83</v>
      </c>
      <c r="D10" s="36" t="s">
        <v>728</v>
      </c>
      <c r="E10" s="36" t="s">
        <v>729</v>
      </c>
      <c r="F10" s="36" t="s">
        <v>327</v>
      </c>
    </row>
    <row r="11" spans="2:6" ht="38.25">
      <c r="B11" s="94" t="s">
        <v>84</v>
      </c>
      <c r="C11" s="107" t="s">
        <v>85</v>
      </c>
      <c r="D11" s="36"/>
      <c r="E11" s="114"/>
      <c r="F11" s="114"/>
    </row>
    <row r="12" spans="2:6" ht="25.5">
      <c r="B12" s="108" t="s">
        <v>88</v>
      </c>
      <c r="C12" s="37" t="s">
        <v>89</v>
      </c>
      <c r="D12" s="36">
        <v>100</v>
      </c>
      <c r="E12" s="114"/>
      <c r="F12" s="114"/>
    </row>
    <row r="13" spans="2:6" ht="38.25">
      <c r="B13" s="108" t="s">
        <v>90</v>
      </c>
      <c r="C13" s="37" t="s">
        <v>91</v>
      </c>
      <c r="D13" s="36">
        <v>100</v>
      </c>
      <c r="E13" s="114"/>
      <c r="F13" s="114"/>
    </row>
    <row r="14" spans="2:6" ht="38.25">
      <c r="B14" s="108" t="s">
        <v>722</v>
      </c>
      <c r="C14" s="37" t="s">
        <v>723</v>
      </c>
      <c r="D14" s="36"/>
      <c r="E14" s="114"/>
      <c r="F14" s="114"/>
    </row>
    <row r="15" spans="2:6" ht="38.25">
      <c r="B15" s="108" t="s">
        <v>712</v>
      </c>
      <c r="C15" s="37" t="s">
        <v>713</v>
      </c>
      <c r="D15" s="36">
        <v>100</v>
      </c>
      <c r="E15" s="114"/>
      <c r="F15" s="114"/>
    </row>
    <row r="16" spans="2:6" ht="38.25">
      <c r="B16" s="108" t="s">
        <v>399</v>
      </c>
      <c r="C16" s="37" t="s">
        <v>119</v>
      </c>
      <c r="D16" s="36"/>
      <c r="E16" s="114"/>
      <c r="F16" s="114">
        <v>100</v>
      </c>
    </row>
    <row r="17" spans="2:6" ht="38.25">
      <c r="B17" s="108" t="s">
        <v>731</v>
      </c>
      <c r="C17" s="37" t="s">
        <v>732</v>
      </c>
      <c r="D17" s="36"/>
      <c r="E17" s="114">
        <v>100</v>
      </c>
      <c r="F17" s="114"/>
    </row>
    <row r="18" spans="2:6" ht="51">
      <c r="B18" s="108" t="s">
        <v>714</v>
      </c>
      <c r="C18" s="37" t="s">
        <v>715</v>
      </c>
      <c r="D18" s="36">
        <v>100</v>
      </c>
      <c r="E18" s="114"/>
      <c r="F18" s="114"/>
    </row>
    <row r="19" spans="2:6" ht="51">
      <c r="B19" s="108" t="s">
        <v>733</v>
      </c>
      <c r="C19" s="37" t="s">
        <v>735</v>
      </c>
      <c r="D19" s="36"/>
      <c r="E19" s="114"/>
      <c r="F19" s="114">
        <v>100</v>
      </c>
    </row>
    <row r="20" spans="2:6" ht="51">
      <c r="B20" s="108" t="s">
        <v>734</v>
      </c>
      <c r="C20" s="37" t="s">
        <v>736</v>
      </c>
      <c r="D20" s="36"/>
      <c r="E20" s="114">
        <v>100</v>
      </c>
      <c r="F20" s="114"/>
    </row>
    <row r="21" spans="2:6" ht="25.5">
      <c r="B21" s="108" t="s">
        <v>716</v>
      </c>
      <c r="C21" s="37" t="s">
        <v>717</v>
      </c>
      <c r="D21" s="36">
        <v>100</v>
      </c>
      <c r="E21" s="114"/>
      <c r="F21" s="114"/>
    </row>
    <row r="22" spans="2:6" ht="25.5">
      <c r="B22" s="108" t="s">
        <v>737</v>
      </c>
      <c r="C22" s="37" t="s">
        <v>739</v>
      </c>
      <c r="D22" s="36"/>
      <c r="E22" s="114"/>
      <c r="F22" s="114">
        <v>100</v>
      </c>
    </row>
    <row r="23" spans="2:6" ht="25.5">
      <c r="B23" s="108" t="s">
        <v>738</v>
      </c>
      <c r="C23" s="37" t="s">
        <v>740</v>
      </c>
      <c r="D23" s="36"/>
      <c r="E23" s="114">
        <v>100</v>
      </c>
      <c r="F23" s="114"/>
    </row>
    <row r="24" spans="2:6" ht="25.5">
      <c r="B24" s="108" t="s">
        <v>724</v>
      </c>
      <c r="C24" s="37" t="s">
        <v>725</v>
      </c>
      <c r="D24" s="36"/>
      <c r="E24" s="114"/>
      <c r="F24" s="114"/>
    </row>
    <row r="25" spans="2:6" ht="51">
      <c r="B25" s="108" t="s">
        <v>372</v>
      </c>
      <c r="C25" s="37" t="s">
        <v>646</v>
      </c>
      <c r="D25" s="36">
        <v>100</v>
      </c>
      <c r="E25" s="114"/>
      <c r="F25" s="114"/>
    </row>
    <row r="26" spans="2:6" ht="51">
      <c r="B26" s="108" t="s">
        <v>741</v>
      </c>
      <c r="C26" s="37" t="s">
        <v>743</v>
      </c>
      <c r="D26" s="36"/>
      <c r="E26" s="114"/>
      <c r="F26" s="114">
        <v>100</v>
      </c>
    </row>
    <row r="27" spans="2:6" ht="51">
      <c r="B27" s="108" t="s">
        <v>742</v>
      </c>
      <c r="C27" s="37" t="s">
        <v>744</v>
      </c>
      <c r="D27" s="36"/>
      <c r="E27" s="114">
        <v>100</v>
      </c>
      <c r="F27" s="114"/>
    </row>
    <row r="28" spans="2:6" ht="25.5">
      <c r="B28" s="108" t="s">
        <v>726</v>
      </c>
      <c r="C28" s="37" t="s">
        <v>727</v>
      </c>
      <c r="D28" s="36"/>
      <c r="E28" s="114"/>
      <c r="F28" s="114"/>
    </row>
    <row r="29" spans="2:6" ht="89.25">
      <c r="B29" s="108" t="s">
        <v>718</v>
      </c>
      <c r="C29" s="37" t="s">
        <v>719</v>
      </c>
      <c r="D29" s="36">
        <v>100</v>
      </c>
      <c r="E29" s="114"/>
      <c r="F29" s="114"/>
    </row>
    <row r="30" spans="2:6" ht="89.25">
      <c r="B30" s="108" t="s">
        <v>745</v>
      </c>
      <c r="C30" s="37" t="s">
        <v>747</v>
      </c>
      <c r="D30" s="36"/>
      <c r="E30" s="114"/>
      <c r="F30" s="114">
        <v>100</v>
      </c>
    </row>
    <row r="31" spans="2:6" ht="89.25">
      <c r="B31" s="108" t="s">
        <v>746</v>
      </c>
      <c r="C31" s="37" t="s">
        <v>748</v>
      </c>
      <c r="D31" s="36"/>
      <c r="E31" s="114">
        <v>100</v>
      </c>
      <c r="F31" s="114"/>
    </row>
    <row r="32" spans="2:6" ht="63.75">
      <c r="B32" s="108" t="s">
        <v>720</v>
      </c>
      <c r="C32" s="37" t="s">
        <v>721</v>
      </c>
      <c r="D32" s="36">
        <v>100</v>
      </c>
      <c r="E32" s="114"/>
      <c r="F32" s="114"/>
    </row>
    <row r="33" spans="2:6" ht="63.75">
      <c r="B33" s="108" t="s">
        <v>749</v>
      </c>
      <c r="C33" s="37" t="s">
        <v>751</v>
      </c>
      <c r="D33" s="36"/>
      <c r="E33" s="114"/>
      <c r="F33" s="114">
        <v>100</v>
      </c>
    </row>
    <row r="34" spans="2:6" ht="63.75">
      <c r="B34" s="108" t="s">
        <v>750</v>
      </c>
      <c r="C34" s="37" t="s">
        <v>543</v>
      </c>
      <c r="D34" s="36"/>
      <c r="E34" s="114">
        <v>100</v>
      </c>
      <c r="F34" s="114"/>
    </row>
    <row r="35" spans="2:6" ht="12.75">
      <c r="B35" s="108" t="s">
        <v>86</v>
      </c>
      <c r="C35" s="37" t="s">
        <v>87</v>
      </c>
      <c r="D35" s="36"/>
      <c r="E35" s="114"/>
      <c r="F35" s="114"/>
    </row>
    <row r="36" spans="2:6" ht="25.5">
      <c r="B36" s="36" t="s">
        <v>811</v>
      </c>
      <c r="C36" s="107" t="s">
        <v>812</v>
      </c>
      <c r="D36" s="36">
        <v>100</v>
      </c>
      <c r="E36" s="114"/>
      <c r="F36" s="114"/>
    </row>
    <row r="37" spans="2:6" ht="25.5">
      <c r="B37" s="36" t="s">
        <v>544</v>
      </c>
      <c r="C37" s="107" t="s">
        <v>546</v>
      </c>
      <c r="D37" s="36"/>
      <c r="E37" s="114"/>
      <c r="F37" s="114">
        <v>100</v>
      </c>
    </row>
    <row r="38" spans="2:6" ht="25.5">
      <c r="B38" s="36" t="s">
        <v>545</v>
      </c>
      <c r="C38" s="107" t="s">
        <v>394</v>
      </c>
      <c r="D38" s="36"/>
      <c r="E38" s="114">
        <v>100</v>
      </c>
      <c r="F38" s="114"/>
    </row>
    <row r="39" spans="2:6" ht="25.5">
      <c r="B39" s="36" t="s">
        <v>138</v>
      </c>
      <c r="C39" s="107" t="s">
        <v>139</v>
      </c>
      <c r="D39" s="36">
        <v>100</v>
      </c>
      <c r="E39" s="114"/>
      <c r="F39" s="114"/>
    </row>
    <row r="40" spans="2:6" ht="25.5">
      <c r="B40" s="36" t="s">
        <v>395</v>
      </c>
      <c r="C40" s="107" t="s">
        <v>397</v>
      </c>
      <c r="D40" s="36"/>
      <c r="E40" s="114"/>
      <c r="F40" s="114">
        <v>100</v>
      </c>
    </row>
    <row r="41" spans="2:6" ht="25.5">
      <c r="B41" s="36" t="s">
        <v>396</v>
      </c>
      <c r="C41" s="107" t="s">
        <v>398</v>
      </c>
      <c r="D41" s="36"/>
      <c r="E41" s="114">
        <v>100</v>
      </c>
      <c r="F41" s="114"/>
    </row>
    <row r="42" spans="2:4" ht="12.75">
      <c r="B42" s="111"/>
      <c r="C42" s="111"/>
      <c r="D42" s="111"/>
    </row>
    <row r="43" spans="2:4" ht="12.75">
      <c r="B43" s="111"/>
      <c r="C43" s="111"/>
      <c r="D43" s="111"/>
    </row>
    <row r="44" spans="2:4" ht="12.75">
      <c r="B44" s="111"/>
      <c r="C44" s="111"/>
      <c r="D44" s="111"/>
    </row>
    <row r="45" spans="2:4" ht="12.75">
      <c r="B45" s="111"/>
      <c r="C45" s="111"/>
      <c r="D45" s="111"/>
    </row>
    <row r="46" spans="2:4" ht="12.75">
      <c r="B46" s="111"/>
      <c r="C46" s="111"/>
      <c r="D46" s="111"/>
    </row>
    <row r="47" spans="2:4" ht="12.75">
      <c r="B47" s="111"/>
      <c r="C47" s="111"/>
      <c r="D47" s="111"/>
    </row>
    <row r="48" spans="2:4" ht="12.75">
      <c r="B48" s="111"/>
      <c r="C48" s="111"/>
      <c r="D48" s="111"/>
    </row>
    <row r="49" spans="2:4" ht="12.75">
      <c r="B49" s="111"/>
      <c r="C49" s="111"/>
      <c r="D49" s="111"/>
    </row>
    <row r="50" spans="2:4" ht="12.75">
      <c r="B50" s="111"/>
      <c r="C50" s="111"/>
      <c r="D50" s="111"/>
    </row>
    <row r="51" spans="2:4" ht="12.75">
      <c r="B51" s="111"/>
      <c r="C51" s="111"/>
      <c r="D51" s="111"/>
    </row>
    <row r="52" spans="2:4" ht="12.75">
      <c r="B52" s="111"/>
      <c r="C52" s="111"/>
      <c r="D52" s="111"/>
    </row>
    <row r="53" spans="2:4" ht="12.75">
      <c r="B53" s="111"/>
      <c r="C53" s="111"/>
      <c r="D53" s="111"/>
    </row>
    <row r="54" spans="2:4" ht="12.75">
      <c r="B54" s="111"/>
      <c r="C54" s="111"/>
      <c r="D54" s="111"/>
    </row>
    <row r="55" spans="2:4" ht="12.75">
      <c r="B55" s="111"/>
      <c r="C55" s="111"/>
      <c r="D55" s="111"/>
    </row>
    <row r="56" spans="2:4" ht="12.75">
      <c r="B56" s="111"/>
      <c r="C56" s="111"/>
      <c r="D56" s="111"/>
    </row>
    <row r="57" spans="2:4" ht="12.75">
      <c r="B57" s="111"/>
      <c r="C57" s="111"/>
      <c r="D57" s="111"/>
    </row>
    <row r="58" spans="2:4" ht="12.75">
      <c r="B58" s="111"/>
      <c r="C58" s="111"/>
      <c r="D58" s="111"/>
    </row>
    <row r="59" spans="2:4" ht="12.75">
      <c r="B59" s="111"/>
      <c r="C59" s="111"/>
      <c r="D59" s="111"/>
    </row>
    <row r="60" spans="2:4" ht="12.75">
      <c r="B60" s="111"/>
      <c r="C60" s="111"/>
      <c r="D60" s="111"/>
    </row>
    <row r="61" spans="2:4" ht="12.75">
      <c r="B61" s="111"/>
      <c r="C61" s="111"/>
      <c r="D61" s="111"/>
    </row>
    <row r="62" spans="2:4" ht="12.75">
      <c r="B62" s="111"/>
      <c r="C62" s="111"/>
      <c r="D62" s="111"/>
    </row>
  </sheetData>
  <mergeCells count="3">
    <mergeCell ref="B6:F6"/>
    <mergeCell ref="B7:F7"/>
    <mergeCell ref="B8:F8"/>
  </mergeCells>
  <printOptions/>
  <pageMargins left="0.43" right="0.38" top="0.65" bottom="0.24" header="0.5" footer="0.32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11"/>
  </sheetPr>
  <dimension ref="A1:E18"/>
  <sheetViews>
    <sheetView zoomScalePageLayoutView="0" workbookViewId="0" topLeftCell="A1">
      <selection activeCell="C27" sqref="C27"/>
    </sheetView>
  </sheetViews>
  <sheetFormatPr defaultColWidth="12.625" defaultRowHeight="12.75"/>
  <cols>
    <col min="1" max="1" width="27.125" style="3" customWidth="1"/>
    <col min="2" max="2" width="14.875" style="3" customWidth="1"/>
    <col min="3" max="3" width="15.875" style="3" customWidth="1"/>
    <col min="4" max="4" width="12.625" style="3" customWidth="1"/>
    <col min="5" max="5" width="15.00390625" style="3" customWidth="1"/>
    <col min="6" max="16384" width="12.625" style="3" customWidth="1"/>
  </cols>
  <sheetData>
    <row r="1" spans="1:5" ht="12.75">
      <c r="A1" s="289" t="s">
        <v>48</v>
      </c>
      <c r="B1" s="289"/>
      <c r="C1" s="289"/>
      <c r="D1" s="289"/>
      <c r="E1" s="289"/>
    </row>
    <row r="2" spans="1:5" ht="12.75">
      <c r="A2" s="288" t="s">
        <v>579</v>
      </c>
      <c r="B2" s="288"/>
      <c r="C2" s="288"/>
      <c r="D2" s="288"/>
      <c r="E2" s="288"/>
    </row>
    <row r="3" spans="1:5" ht="12.75">
      <c r="A3" s="288" t="s">
        <v>64</v>
      </c>
      <c r="B3" s="288"/>
      <c r="C3" s="288"/>
      <c r="D3" s="288"/>
      <c r="E3" s="288"/>
    </row>
    <row r="4" spans="1:5" ht="12.75">
      <c r="A4" s="4"/>
      <c r="B4" s="4"/>
      <c r="C4" s="4"/>
      <c r="D4" s="4"/>
      <c r="E4" s="4"/>
    </row>
    <row r="5" spans="1:5" ht="12.75">
      <c r="A5" s="287" t="s">
        <v>769</v>
      </c>
      <c r="B5" s="287"/>
      <c r="C5" s="287"/>
      <c r="D5" s="287"/>
      <c r="E5" s="287"/>
    </row>
    <row r="6" spans="1:5" ht="12.75">
      <c r="A6" s="287" t="s">
        <v>66</v>
      </c>
      <c r="B6" s="287"/>
      <c r="C6" s="287"/>
      <c r="D6" s="287"/>
      <c r="E6" s="287"/>
    </row>
    <row r="8" spans="1:5" ht="25.5" customHeight="1">
      <c r="A8" s="292" t="s">
        <v>770</v>
      </c>
      <c r="B8" s="292" t="s">
        <v>771</v>
      </c>
      <c r="C8" s="17" t="s">
        <v>772</v>
      </c>
      <c r="D8" s="292" t="s">
        <v>773</v>
      </c>
      <c r="E8" s="17" t="s">
        <v>772</v>
      </c>
    </row>
    <row r="9" spans="1:5" ht="25.5">
      <c r="A9" s="292"/>
      <c r="B9" s="292"/>
      <c r="C9" s="17" t="s">
        <v>774</v>
      </c>
      <c r="D9" s="292"/>
      <c r="E9" s="17" t="s">
        <v>774</v>
      </c>
    </row>
    <row r="10" spans="1:5" ht="12.75">
      <c r="A10" s="26" t="s">
        <v>775</v>
      </c>
      <c r="B10" s="110">
        <v>0.48449</v>
      </c>
      <c r="C10" s="27">
        <v>0.32</v>
      </c>
      <c r="D10" s="26"/>
      <c r="E10" s="26"/>
    </row>
    <row r="11" spans="1:5" ht="12.75">
      <c r="A11" s="26" t="s">
        <v>776</v>
      </c>
      <c r="B11" s="26"/>
      <c r="C11" s="26"/>
      <c r="D11" s="27">
        <v>0.1</v>
      </c>
      <c r="E11" s="26"/>
    </row>
    <row r="12" spans="1:5" ht="12.75">
      <c r="A12" s="26" t="s">
        <v>777</v>
      </c>
      <c r="B12" s="26"/>
      <c r="C12" s="26"/>
      <c r="D12" s="27">
        <v>0.02</v>
      </c>
      <c r="E12" s="26"/>
    </row>
    <row r="13" spans="1:5" ht="12.75">
      <c r="A13" s="26" t="s">
        <v>778</v>
      </c>
      <c r="B13" s="26"/>
      <c r="C13" s="26"/>
      <c r="D13" s="27">
        <v>0.02</v>
      </c>
      <c r="E13" s="26"/>
    </row>
    <row r="14" spans="1:5" ht="12.75">
      <c r="A14" s="26" t="s">
        <v>779</v>
      </c>
      <c r="B14" s="26"/>
      <c r="C14" s="26"/>
      <c r="D14" s="27">
        <v>0.02</v>
      </c>
      <c r="E14" s="26"/>
    </row>
    <row r="15" spans="1:5" ht="12.75">
      <c r="A15" s="26" t="s">
        <v>780</v>
      </c>
      <c r="B15" s="26"/>
      <c r="C15" s="26"/>
      <c r="D15" s="27">
        <v>0.02</v>
      </c>
      <c r="E15" s="26"/>
    </row>
    <row r="16" spans="1:5" ht="12.75">
      <c r="A16" s="26" t="s">
        <v>781</v>
      </c>
      <c r="B16" s="26"/>
      <c r="C16" s="26"/>
      <c r="D16" s="27">
        <v>0.02</v>
      </c>
      <c r="E16" s="26"/>
    </row>
    <row r="17" spans="1:5" ht="12.75">
      <c r="A17" s="26" t="s">
        <v>782</v>
      </c>
      <c r="B17" s="26"/>
      <c r="C17" s="26"/>
      <c r="D17" s="27">
        <v>0.02</v>
      </c>
      <c r="E17" s="26"/>
    </row>
    <row r="18" spans="1:5" ht="12.75">
      <c r="A18" s="26" t="s">
        <v>783</v>
      </c>
      <c r="B18" s="26"/>
      <c r="C18" s="26"/>
      <c r="D18" s="27">
        <v>0.02</v>
      </c>
      <c r="E18" s="26"/>
    </row>
  </sheetData>
  <sheetProtection/>
  <mergeCells count="8">
    <mergeCell ref="A8:A9"/>
    <mergeCell ref="B8:B9"/>
    <mergeCell ref="D8:D9"/>
    <mergeCell ref="A1:E1"/>
    <mergeCell ref="A2:E2"/>
    <mergeCell ref="A3:E3"/>
    <mergeCell ref="A5:E5"/>
    <mergeCell ref="A6:E6"/>
  </mergeCells>
  <printOptions/>
  <pageMargins left="1" right="0.4" top="0.83" bottom="1" header="0.7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2:G60"/>
  <sheetViews>
    <sheetView workbookViewId="0" topLeftCell="A45">
      <selection activeCell="C27" sqref="C27"/>
    </sheetView>
  </sheetViews>
  <sheetFormatPr defaultColWidth="9.00390625" defaultRowHeight="12.75"/>
  <cols>
    <col min="1" max="1" width="20.75390625" style="38" customWidth="1"/>
    <col min="2" max="2" width="82.625" style="38" customWidth="1"/>
    <col min="3" max="3" width="6.625" style="38" customWidth="1"/>
    <col min="4" max="7" width="7.25390625" style="38" customWidth="1"/>
    <col min="8" max="16384" width="9.125" style="38" customWidth="1"/>
  </cols>
  <sheetData>
    <row r="2" spans="2:7" s="3" customFormat="1" ht="12.75">
      <c r="B2" s="2"/>
      <c r="C2" s="2"/>
      <c r="D2" s="2"/>
      <c r="E2" s="2"/>
      <c r="F2" s="2"/>
      <c r="G2" s="104" t="s">
        <v>49</v>
      </c>
    </row>
    <row r="3" spans="2:7" s="3" customFormat="1" ht="12.75">
      <c r="B3" s="5"/>
      <c r="C3" s="5"/>
      <c r="D3" s="5"/>
      <c r="E3" s="5"/>
      <c r="F3" s="5"/>
      <c r="G3" s="4" t="s">
        <v>579</v>
      </c>
    </row>
    <row r="4" spans="2:7" s="3" customFormat="1" ht="12.75">
      <c r="B4" s="5"/>
      <c r="C4" s="5"/>
      <c r="D4" s="5"/>
      <c r="E4" s="5"/>
      <c r="F4" s="5"/>
      <c r="G4" s="4" t="s">
        <v>61</v>
      </c>
    </row>
    <row r="6" spans="1:7" s="3" customFormat="1" ht="12.75">
      <c r="A6" s="287" t="s">
        <v>127</v>
      </c>
      <c r="B6" s="287"/>
      <c r="C6" s="287"/>
      <c r="D6" s="287"/>
      <c r="E6" s="287"/>
      <c r="F6" s="287"/>
      <c r="G6" s="287"/>
    </row>
    <row r="7" spans="1:7" s="3" customFormat="1" ht="12.75">
      <c r="A7" s="287" t="s">
        <v>63</v>
      </c>
      <c r="B7" s="287"/>
      <c r="C7" s="287"/>
      <c r="D7" s="287"/>
      <c r="E7" s="287"/>
      <c r="F7" s="287"/>
      <c r="G7" s="287"/>
    </row>
    <row r="8" spans="1:7" s="3" customFormat="1" ht="12.75">
      <c r="A8" s="203"/>
      <c r="B8" s="203"/>
      <c r="C8" s="203"/>
      <c r="D8" s="203"/>
      <c r="E8" s="203"/>
      <c r="F8" s="203"/>
      <c r="G8" s="120"/>
    </row>
    <row r="9" spans="1:7" s="3" customFormat="1" ht="12.75" customHeight="1">
      <c r="A9" s="294" t="s">
        <v>194</v>
      </c>
      <c r="B9" s="297" t="s">
        <v>83</v>
      </c>
      <c r="C9" s="297" t="s">
        <v>128</v>
      </c>
      <c r="D9" s="297"/>
      <c r="E9" s="297"/>
      <c r="F9" s="297"/>
      <c r="G9" s="297"/>
    </row>
    <row r="10" spans="1:7" s="3" customFormat="1" ht="22.5" customHeight="1">
      <c r="A10" s="295"/>
      <c r="B10" s="297"/>
      <c r="C10" s="299" t="s">
        <v>129</v>
      </c>
      <c r="D10" s="300" t="s">
        <v>130</v>
      </c>
      <c r="E10" s="300"/>
      <c r="F10" s="300" t="s">
        <v>131</v>
      </c>
      <c r="G10" s="300"/>
    </row>
    <row r="11" spans="1:7" s="204" customFormat="1" ht="29.25" customHeight="1">
      <c r="A11" s="296"/>
      <c r="B11" s="297"/>
      <c r="C11" s="299"/>
      <c r="D11" s="102" t="s">
        <v>644</v>
      </c>
      <c r="E11" s="102" t="s">
        <v>645</v>
      </c>
      <c r="F11" s="102" t="s">
        <v>644</v>
      </c>
      <c r="G11" s="102" t="s">
        <v>645</v>
      </c>
    </row>
    <row r="12" spans="1:7" ht="51">
      <c r="A12" s="108" t="s">
        <v>635</v>
      </c>
      <c r="B12" s="37" t="s">
        <v>610</v>
      </c>
      <c r="C12" s="42">
        <v>57</v>
      </c>
      <c r="D12" s="42">
        <v>47</v>
      </c>
      <c r="E12" s="42">
        <v>55</v>
      </c>
      <c r="F12" s="42">
        <v>10</v>
      </c>
      <c r="G12" s="39">
        <v>2</v>
      </c>
    </row>
    <row r="13" spans="1:7" ht="63.75">
      <c r="A13" s="108" t="s">
        <v>788</v>
      </c>
      <c r="B13" s="37" t="s">
        <v>680</v>
      </c>
      <c r="C13" s="42">
        <v>57</v>
      </c>
      <c r="D13" s="42">
        <v>47</v>
      </c>
      <c r="E13" s="42">
        <v>55</v>
      </c>
      <c r="F13" s="42">
        <v>10</v>
      </c>
      <c r="G13" s="39">
        <v>2</v>
      </c>
    </row>
    <row r="14" spans="1:7" ht="38.25">
      <c r="A14" s="108" t="s">
        <v>237</v>
      </c>
      <c r="B14" s="37" t="s">
        <v>80</v>
      </c>
      <c r="C14" s="42">
        <f aca="true" t="shared" si="0" ref="C14:C20">D14+F14</f>
        <v>1.7890000000000001</v>
      </c>
      <c r="D14" s="205">
        <v>1.487</v>
      </c>
      <c r="E14" s="205"/>
      <c r="F14" s="42">
        <v>0.302</v>
      </c>
      <c r="G14" s="206"/>
    </row>
    <row r="15" spans="1:7" ht="51">
      <c r="A15" s="108" t="s">
        <v>239</v>
      </c>
      <c r="B15" s="109" t="s">
        <v>879</v>
      </c>
      <c r="C15" s="42">
        <f t="shared" si="0"/>
        <v>1.7890000000000001</v>
      </c>
      <c r="D15" s="205">
        <v>1.487</v>
      </c>
      <c r="E15" s="205"/>
      <c r="F15" s="42">
        <v>0.302</v>
      </c>
      <c r="G15" s="206"/>
    </row>
    <row r="16" spans="1:7" ht="38.25">
      <c r="A16" s="108" t="s">
        <v>268</v>
      </c>
      <c r="B16" s="109" t="s">
        <v>300</v>
      </c>
      <c r="C16" s="42">
        <f t="shared" si="0"/>
        <v>1.7890000000000001</v>
      </c>
      <c r="D16" s="205">
        <v>1.487</v>
      </c>
      <c r="E16" s="205"/>
      <c r="F16" s="42">
        <v>0.302</v>
      </c>
      <c r="G16" s="206"/>
    </row>
    <row r="17" spans="1:7" ht="38.25">
      <c r="A17" s="108" t="s">
        <v>301</v>
      </c>
      <c r="B17" s="37" t="s">
        <v>302</v>
      </c>
      <c r="C17" s="42">
        <f t="shared" si="0"/>
        <v>1.7890000000000001</v>
      </c>
      <c r="D17" s="205">
        <v>1.487</v>
      </c>
      <c r="E17" s="205"/>
      <c r="F17" s="42">
        <v>0.302</v>
      </c>
      <c r="G17" s="206"/>
    </row>
    <row r="18" spans="1:7" ht="12.75">
      <c r="A18" s="207" t="s">
        <v>58</v>
      </c>
      <c r="B18" s="41" t="s">
        <v>266</v>
      </c>
      <c r="C18" s="42">
        <f>D18+F18</f>
        <v>100</v>
      </c>
      <c r="D18" s="298">
        <v>100</v>
      </c>
      <c r="E18" s="298"/>
      <c r="F18" s="298"/>
      <c r="G18" s="298"/>
    </row>
    <row r="19" spans="1:7" ht="12.75">
      <c r="A19" s="207" t="s">
        <v>523</v>
      </c>
      <c r="B19" s="41" t="s">
        <v>367</v>
      </c>
      <c r="C19" s="42">
        <f>D19+F19</f>
        <v>100</v>
      </c>
      <c r="D19" s="208">
        <v>50</v>
      </c>
      <c r="E19" s="208">
        <v>70</v>
      </c>
      <c r="F19" s="208">
        <v>50</v>
      </c>
      <c r="G19" s="201">
        <v>30</v>
      </c>
    </row>
    <row r="20" spans="1:7" ht="25.5">
      <c r="A20" s="40" t="s">
        <v>521</v>
      </c>
      <c r="B20" s="209" t="s">
        <v>522</v>
      </c>
      <c r="C20" s="42">
        <f t="shared" si="0"/>
        <v>100</v>
      </c>
      <c r="D20" s="298">
        <v>100</v>
      </c>
      <c r="E20" s="298"/>
      <c r="F20" s="298"/>
      <c r="G20" s="298"/>
    </row>
    <row r="21" spans="1:7" ht="25.5">
      <c r="A21" s="207" t="s">
        <v>132</v>
      </c>
      <c r="B21" s="41" t="s">
        <v>611</v>
      </c>
      <c r="C21" s="42">
        <v>100</v>
      </c>
      <c r="D21" s="293"/>
      <c r="E21" s="293"/>
      <c r="F21" s="293">
        <v>100</v>
      </c>
      <c r="G21" s="293"/>
    </row>
    <row r="22" spans="1:7" ht="25.5">
      <c r="A22" s="207" t="s">
        <v>304</v>
      </c>
      <c r="B22" s="41" t="s">
        <v>303</v>
      </c>
      <c r="C22" s="42">
        <v>100</v>
      </c>
      <c r="D22" s="293"/>
      <c r="E22" s="293"/>
      <c r="F22" s="293">
        <v>100</v>
      </c>
      <c r="G22" s="293"/>
    </row>
    <row r="23" spans="1:7" ht="25.5">
      <c r="A23" s="207" t="s">
        <v>613</v>
      </c>
      <c r="B23" s="41" t="s">
        <v>612</v>
      </c>
      <c r="C23" s="42">
        <v>100</v>
      </c>
      <c r="D23" s="293"/>
      <c r="E23" s="293"/>
      <c r="F23" s="293">
        <v>100</v>
      </c>
      <c r="G23" s="293"/>
    </row>
    <row r="24" spans="1:7" ht="25.5">
      <c r="A24" s="207" t="s">
        <v>614</v>
      </c>
      <c r="B24" s="41" t="s">
        <v>615</v>
      </c>
      <c r="C24" s="42">
        <v>100</v>
      </c>
      <c r="D24" s="293"/>
      <c r="E24" s="293"/>
      <c r="F24" s="293">
        <v>100</v>
      </c>
      <c r="G24" s="293"/>
    </row>
    <row r="25" spans="1:7" ht="25.5">
      <c r="A25" s="207" t="s">
        <v>617</v>
      </c>
      <c r="B25" s="41" t="s">
        <v>616</v>
      </c>
      <c r="C25" s="42">
        <v>100</v>
      </c>
      <c r="D25" s="293"/>
      <c r="E25" s="293"/>
      <c r="F25" s="293">
        <v>100</v>
      </c>
      <c r="G25" s="293"/>
    </row>
    <row r="26" spans="1:7" ht="25.5">
      <c r="A26" s="207" t="s">
        <v>618</v>
      </c>
      <c r="B26" s="41" t="s">
        <v>619</v>
      </c>
      <c r="C26" s="42">
        <v>100</v>
      </c>
      <c r="D26" s="293"/>
      <c r="E26" s="293"/>
      <c r="F26" s="293">
        <v>100</v>
      </c>
      <c r="G26" s="293"/>
    </row>
    <row r="27" spans="1:7" ht="25.5">
      <c r="A27" s="207" t="s">
        <v>639</v>
      </c>
      <c r="B27" s="41" t="s">
        <v>813</v>
      </c>
      <c r="C27" s="42">
        <v>100</v>
      </c>
      <c r="D27" s="293">
        <v>100</v>
      </c>
      <c r="E27" s="293"/>
      <c r="F27" s="293"/>
      <c r="G27" s="293"/>
    </row>
    <row r="28" spans="1:7" ht="38.25">
      <c r="A28" s="207" t="s">
        <v>524</v>
      </c>
      <c r="B28" s="41" t="s">
        <v>832</v>
      </c>
      <c r="C28" s="42">
        <v>100</v>
      </c>
      <c r="D28" s="293"/>
      <c r="E28" s="293"/>
      <c r="F28" s="293">
        <v>100</v>
      </c>
      <c r="G28" s="293"/>
    </row>
    <row r="29" spans="1:7" ht="38.25">
      <c r="A29" s="207" t="s">
        <v>833</v>
      </c>
      <c r="B29" s="41" t="s">
        <v>620</v>
      </c>
      <c r="C29" s="42">
        <v>100</v>
      </c>
      <c r="D29" s="293">
        <v>100</v>
      </c>
      <c r="E29" s="293"/>
      <c r="F29" s="293"/>
      <c r="G29" s="293"/>
    </row>
    <row r="30" spans="1:7" ht="51">
      <c r="A30" s="207" t="s">
        <v>640</v>
      </c>
      <c r="B30" s="41" t="s">
        <v>789</v>
      </c>
      <c r="C30" s="42">
        <v>100</v>
      </c>
      <c r="D30" s="293">
        <v>100</v>
      </c>
      <c r="E30" s="293"/>
      <c r="F30" s="293"/>
      <c r="G30" s="293"/>
    </row>
    <row r="31" spans="1:7" ht="51">
      <c r="A31" s="108" t="s">
        <v>305</v>
      </c>
      <c r="B31" s="37" t="s">
        <v>306</v>
      </c>
      <c r="C31" s="42">
        <v>100</v>
      </c>
      <c r="D31" s="293">
        <v>50</v>
      </c>
      <c r="E31" s="293"/>
      <c r="F31" s="293">
        <v>50</v>
      </c>
      <c r="G31" s="293"/>
    </row>
    <row r="32" spans="1:7" ht="51">
      <c r="A32" s="207" t="s">
        <v>834</v>
      </c>
      <c r="B32" s="61" t="s">
        <v>389</v>
      </c>
      <c r="C32" s="42">
        <v>100</v>
      </c>
      <c r="D32" s="293"/>
      <c r="E32" s="293"/>
      <c r="F32" s="293">
        <v>100</v>
      </c>
      <c r="G32" s="293"/>
    </row>
    <row r="33" spans="1:7" ht="51">
      <c r="A33" s="36" t="s">
        <v>224</v>
      </c>
      <c r="B33" s="37" t="s">
        <v>225</v>
      </c>
      <c r="C33" s="42">
        <v>100</v>
      </c>
      <c r="D33" s="293"/>
      <c r="E33" s="293"/>
      <c r="F33" s="293">
        <v>100</v>
      </c>
      <c r="G33" s="293"/>
    </row>
    <row r="34" spans="1:7" ht="38.25">
      <c r="A34" s="207" t="s">
        <v>368</v>
      </c>
      <c r="B34" s="41" t="s">
        <v>631</v>
      </c>
      <c r="C34" s="42">
        <v>100</v>
      </c>
      <c r="D34" s="293">
        <v>100</v>
      </c>
      <c r="E34" s="293"/>
      <c r="F34" s="293"/>
      <c r="G34" s="293"/>
    </row>
    <row r="35" spans="1:7" ht="38.25">
      <c r="A35" s="207" t="s">
        <v>133</v>
      </c>
      <c r="B35" s="41" t="s">
        <v>230</v>
      </c>
      <c r="C35" s="42">
        <v>100</v>
      </c>
      <c r="D35" s="293"/>
      <c r="E35" s="293"/>
      <c r="F35" s="293">
        <v>100</v>
      </c>
      <c r="G35" s="293"/>
    </row>
    <row r="36" spans="1:7" ht="38.25">
      <c r="A36" s="36" t="s">
        <v>226</v>
      </c>
      <c r="B36" s="37" t="s">
        <v>227</v>
      </c>
      <c r="C36" s="36">
        <v>100</v>
      </c>
      <c r="D36" s="302"/>
      <c r="E36" s="302"/>
      <c r="F36" s="302">
        <v>100</v>
      </c>
      <c r="G36" s="302"/>
    </row>
    <row r="37" spans="1:7" ht="38.25">
      <c r="A37" s="207" t="s">
        <v>369</v>
      </c>
      <c r="B37" s="41" t="s">
        <v>632</v>
      </c>
      <c r="C37" s="42">
        <v>100</v>
      </c>
      <c r="D37" s="293">
        <v>100</v>
      </c>
      <c r="E37" s="293"/>
      <c r="F37" s="293"/>
      <c r="G37" s="293"/>
    </row>
    <row r="38" spans="1:7" ht="51">
      <c r="A38" s="207" t="s">
        <v>390</v>
      </c>
      <c r="B38" s="41" t="s">
        <v>654</v>
      </c>
      <c r="C38" s="42">
        <v>100</v>
      </c>
      <c r="D38" s="304">
        <v>100</v>
      </c>
      <c r="E38" s="305"/>
      <c r="F38" s="304"/>
      <c r="G38" s="305"/>
    </row>
    <row r="39" spans="1:7" ht="51">
      <c r="A39" s="207" t="s">
        <v>134</v>
      </c>
      <c r="B39" s="41" t="s">
        <v>655</v>
      </c>
      <c r="C39" s="42">
        <v>100</v>
      </c>
      <c r="D39" s="293"/>
      <c r="E39" s="293"/>
      <c r="F39" s="293">
        <v>100</v>
      </c>
      <c r="G39" s="293"/>
    </row>
    <row r="40" spans="1:7" ht="51">
      <c r="A40" s="36" t="s">
        <v>228</v>
      </c>
      <c r="B40" s="37" t="s">
        <v>229</v>
      </c>
      <c r="C40" s="42">
        <v>100</v>
      </c>
      <c r="D40" s="293"/>
      <c r="E40" s="293"/>
      <c r="F40" s="293">
        <v>100</v>
      </c>
      <c r="G40" s="293"/>
    </row>
    <row r="41" spans="1:7" ht="12.75">
      <c r="A41" s="207" t="s">
        <v>370</v>
      </c>
      <c r="B41" s="41" t="s">
        <v>371</v>
      </c>
      <c r="C41" s="42">
        <v>40</v>
      </c>
      <c r="D41" s="293">
        <v>40</v>
      </c>
      <c r="E41" s="293"/>
      <c r="F41" s="293"/>
      <c r="G41" s="293"/>
    </row>
    <row r="42" spans="1:7" ht="51">
      <c r="A42" s="207" t="s">
        <v>440</v>
      </c>
      <c r="B42" s="41" t="s">
        <v>661</v>
      </c>
      <c r="C42" s="42">
        <v>100</v>
      </c>
      <c r="D42" s="293">
        <v>100</v>
      </c>
      <c r="E42" s="293"/>
      <c r="F42" s="293"/>
      <c r="G42" s="293"/>
    </row>
    <row r="43" spans="1:7" ht="25.5">
      <c r="A43" s="207" t="s">
        <v>641</v>
      </c>
      <c r="B43" s="41" t="s">
        <v>400</v>
      </c>
      <c r="C43" s="42">
        <v>100</v>
      </c>
      <c r="D43" s="293">
        <v>100</v>
      </c>
      <c r="E43" s="293"/>
      <c r="F43" s="293"/>
      <c r="G43" s="293"/>
    </row>
    <row r="44" spans="1:7" ht="25.5">
      <c r="A44" s="36" t="s">
        <v>401</v>
      </c>
      <c r="B44" s="37" t="s">
        <v>643</v>
      </c>
      <c r="C44" s="42">
        <v>100</v>
      </c>
      <c r="D44" s="293">
        <v>50</v>
      </c>
      <c r="E44" s="293"/>
      <c r="F44" s="293">
        <v>50</v>
      </c>
      <c r="G44" s="293"/>
    </row>
    <row r="45" spans="1:7" ht="25.5">
      <c r="A45" s="207" t="s">
        <v>372</v>
      </c>
      <c r="B45" s="41" t="s">
        <v>646</v>
      </c>
      <c r="C45" s="42">
        <v>100</v>
      </c>
      <c r="D45" s="293">
        <v>100</v>
      </c>
      <c r="E45" s="293"/>
      <c r="F45" s="293"/>
      <c r="G45" s="293"/>
    </row>
    <row r="46" spans="1:7" ht="51">
      <c r="A46" s="36" t="s">
        <v>373</v>
      </c>
      <c r="B46" s="107" t="s">
        <v>803</v>
      </c>
      <c r="C46" s="42">
        <v>50</v>
      </c>
      <c r="D46" s="293">
        <v>50</v>
      </c>
      <c r="E46" s="293"/>
      <c r="F46" s="293"/>
      <c r="G46" s="293"/>
    </row>
    <row r="47" spans="1:7" ht="38.25">
      <c r="A47" s="207" t="s">
        <v>374</v>
      </c>
      <c r="B47" s="41" t="s">
        <v>257</v>
      </c>
      <c r="C47" s="42">
        <v>50</v>
      </c>
      <c r="D47" s="293">
        <v>50</v>
      </c>
      <c r="E47" s="293"/>
      <c r="F47" s="293"/>
      <c r="G47" s="293"/>
    </row>
    <row r="48" spans="1:7" ht="38.25">
      <c r="A48" s="207" t="s">
        <v>375</v>
      </c>
      <c r="B48" s="41" t="s">
        <v>804</v>
      </c>
      <c r="C48" s="42">
        <v>100</v>
      </c>
      <c r="D48" s="293">
        <v>100</v>
      </c>
      <c r="E48" s="293"/>
      <c r="F48" s="293"/>
      <c r="G48" s="293"/>
    </row>
    <row r="49" spans="1:7" ht="38.25">
      <c r="A49" s="207" t="s">
        <v>135</v>
      </c>
      <c r="B49" s="41" t="s">
        <v>805</v>
      </c>
      <c r="C49" s="42">
        <v>100</v>
      </c>
      <c r="D49" s="293">
        <v>100</v>
      </c>
      <c r="E49" s="293"/>
      <c r="F49" s="293"/>
      <c r="G49" s="293"/>
    </row>
    <row r="50" spans="1:7" ht="38.25">
      <c r="A50" s="207" t="s">
        <v>136</v>
      </c>
      <c r="B50" s="41" t="s">
        <v>259</v>
      </c>
      <c r="C50" s="42">
        <v>100</v>
      </c>
      <c r="D50" s="293">
        <v>100</v>
      </c>
      <c r="E50" s="293"/>
      <c r="F50" s="293"/>
      <c r="G50" s="293"/>
    </row>
    <row r="51" spans="1:7" ht="25.5">
      <c r="A51" s="207" t="s">
        <v>137</v>
      </c>
      <c r="B51" s="41" t="s">
        <v>786</v>
      </c>
      <c r="C51" s="42">
        <v>100</v>
      </c>
      <c r="D51" s="293">
        <v>100</v>
      </c>
      <c r="E51" s="293"/>
      <c r="F51" s="293"/>
      <c r="G51" s="293"/>
    </row>
    <row r="52" spans="1:7" ht="25.5">
      <c r="A52" s="207" t="s">
        <v>377</v>
      </c>
      <c r="B52" s="41" t="s">
        <v>787</v>
      </c>
      <c r="C52" s="42">
        <v>100</v>
      </c>
      <c r="D52" s="293">
        <v>100</v>
      </c>
      <c r="E52" s="293"/>
      <c r="F52" s="293"/>
      <c r="G52" s="293"/>
    </row>
    <row r="53" spans="1:7" ht="25.5">
      <c r="A53" s="207" t="s">
        <v>376</v>
      </c>
      <c r="B53" s="41" t="s">
        <v>633</v>
      </c>
      <c r="C53" s="42">
        <v>100</v>
      </c>
      <c r="D53" s="293">
        <v>100</v>
      </c>
      <c r="E53" s="293"/>
      <c r="F53" s="293"/>
      <c r="G53" s="293"/>
    </row>
    <row r="54" spans="1:7" ht="12.75">
      <c r="A54" s="207" t="s">
        <v>378</v>
      </c>
      <c r="B54" s="41" t="s">
        <v>379</v>
      </c>
      <c r="C54" s="42">
        <v>100</v>
      </c>
      <c r="D54" s="293">
        <v>100</v>
      </c>
      <c r="E54" s="293"/>
      <c r="F54" s="293"/>
      <c r="G54" s="293"/>
    </row>
    <row r="55" spans="1:7" ht="25.5">
      <c r="A55" s="210" t="s">
        <v>767</v>
      </c>
      <c r="B55" s="106" t="s">
        <v>380</v>
      </c>
      <c r="C55" s="211">
        <v>100</v>
      </c>
      <c r="D55" s="293">
        <v>100</v>
      </c>
      <c r="E55" s="293"/>
      <c r="F55" s="293"/>
      <c r="G55" s="293"/>
    </row>
    <row r="56" spans="1:7" ht="25.5">
      <c r="A56" s="42" t="s">
        <v>427</v>
      </c>
      <c r="B56" s="41" t="s">
        <v>812</v>
      </c>
      <c r="C56" s="211">
        <v>100</v>
      </c>
      <c r="D56" s="293">
        <v>100</v>
      </c>
      <c r="E56" s="293"/>
      <c r="F56" s="303"/>
      <c r="G56" s="303"/>
    </row>
    <row r="57" spans="1:7" ht="25.5">
      <c r="A57" s="42" t="s">
        <v>138</v>
      </c>
      <c r="B57" s="41" t="s">
        <v>139</v>
      </c>
      <c r="C57" s="211">
        <v>100</v>
      </c>
      <c r="D57" s="293">
        <v>100</v>
      </c>
      <c r="E57" s="293"/>
      <c r="F57" s="303"/>
      <c r="G57" s="303"/>
    </row>
    <row r="58" spans="1:6" ht="12.75">
      <c r="A58" s="212"/>
      <c r="B58" s="213"/>
      <c r="C58" s="213"/>
      <c r="D58" s="214"/>
      <c r="E58" s="214"/>
      <c r="F58" s="214"/>
    </row>
    <row r="59" spans="1:6" ht="12.75">
      <c r="A59" s="212"/>
      <c r="B59" s="213"/>
      <c r="C59" s="213"/>
      <c r="D59" s="214"/>
      <c r="E59" s="214"/>
      <c r="F59" s="214"/>
    </row>
    <row r="60" spans="1:3" ht="12.75">
      <c r="A60" s="301" t="s">
        <v>768</v>
      </c>
      <c r="B60" s="301"/>
      <c r="C60" s="202"/>
    </row>
  </sheetData>
  <sheetProtection/>
  <mergeCells count="87">
    <mergeCell ref="A6:G6"/>
    <mergeCell ref="A7:G7"/>
    <mergeCell ref="F41:G41"/>
    <mergeCell ref="F40:G40"/>
    <mergeCell ref="F33:G33"/>
    <mergeCell ref="F37:G37"/>
    <mergeCell ref="D22:E22"/>
    <mergeCell ref="D26:E26"/>
    <mergeCell ref="F24:G24"/>
    <mergeCell ref="F27:G27"/>
    <mergeCell ref="F54:G54"/>
    <mergeCell ref="F44:G44"/>
    <mergeCell ref="F10:G10"/>
    <mergeCell ref="F47:G47"/>
    <mergeCell ref="F48:G48"/>
    <mergeCell ref="F18:G18"/>
    <mergeCell ref="F21:G21"/>
    <mergeCell ref="F23:G23"/>
    <mergeCell ref="F32:G32"/>
    <mergeCell ref="F30:G30"/>
    <mergeCell ref="F50:G50"/>
    <mergeCell ref="F51:G51"/>
    <mergeCell ref="F53:G53"/>
    <mergeCell ref="F52:G52"/>
    <mergeCell ref="D27:E27"/>
    <mergeCell ref="D33:E33"/>
    <mergeCell ref="D31:E31"/>
    <mergeCell ref="D29:E29"/>
    <mergeCell ref="D30:E30"/>
    <mergeCell ref="D32:E32"/>
    <mergeCell ref="F22:G22"/>
    <mergeCell ref="F25:G25"/>
    <mergeCell ref="D23:E23"/>
    <mergeCell ref="D25:E25"/>
    <mergeCell ref="D24:E24"/>
    <mergeCell ref="D42:E42"/>
    <mergeCell ref="F28:G28"/>
    <mergeCell ref="D28:E28"/>
    <mergeCell ref="F42:G42"/>
    <mergeCell ref="D41:E41"/>
    <mergeCell ref="D40:E40"/>
    <mergeCell ref="D37:E37"/>
    <mergeCell ref="D38:E38"/>
    <mergeCell ref="F38:G38"/>
    <mergeCell ref="D39:E39"/>
    <mergeCell ref="F26:G26"/>
    <mergeCell ref="F39:G39"/>
    <mergeCell ref="F29:G29"/>
    <mergeCell ref="F36:G36"/>
    <mergeCell ref="F31:G31"/>
    <mergeCell ref="F34:G34"/>
    <mergeCell ref="D35:E35"/>
    <mergeCell ref="D34:E34"/>
    <mergeCell ref="D36:E36"/>
    <mergeCell ref="F57:G57"/>
    <mergeCell ref="F56:G56"/>
    <mergeCell ref="F46:G46"/>
    <mergeCell ref="F55:G55"/>
    <mergeCell ref="F49:G49"/>
    <mergeCell ref="D43:E43"/>
    <mergeCell ref="D50:E50"/>
    <mergeCell ref="F43:G43"/>
    <mergeCell ref="F45:G45"/>
    <mergeCell ref="F35:G35"/>
    <mergeCell ref="A60:B60"/>
    <mergeCell ref="D48:E48"/>
    <mergeCell ref="D49:E49"/>
    <mergeCell ref="D54:E54"/>
    <mergeCell ref="D55:E55"/>
    <mergeCell ref="D56:E56"/>
    <mergeCell ref="D57:E57"/>
    <mergeCell ref="D53:E53"/>
    <mergeCell ref="D51:E51"/>
    <mergeCell ref="D52:E52"/>
    <mergeCell ref="D45:E45"/>
    <mergeCell ref="D46:E46"/>
    <mergeCell ref="D47:E47"/>
    <mergeCell ref="D44:E44"/>
    <mergeCell ref="A9:A11"/>
    <mergeCell ref="B9:B11"/>
    <mergeCell ref="D21:E21"/>
    <mergeCell ref="D20:E20"/>
    <mergeCell ref="C10:C11"/>
    <mergeCell ref="D10:E10"/>
    <mergeCell ref="D18:E18"/>
    <mergeCell ref="C9:G9"/>
    <mergeCell ref="F20:G20"/>
  </mergeCells>
  <printOptions/>
  <pageMargins left="0.45" right="0.2362204724409449" top="0.2362204724409449" bottom="0.2362204724409449" header="0.2362204724409449" footer="0.196850393700787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B1:D14"/>
  <sheetViews>
    <sheetView zoomScalePageLayoutView="0" workbookViewId="0" topLeftCell="A1">
      <selection activeCell="C27" sqref="C27"/>
    </sheetView>
  </sheetViews>
  <sheetFormatPr defaultColWidth="12.625" defaultRowHeight="12.75"/>
  <cols>
    <col min="1" max="1" width="9.125" style="3" customWidth="1"/>
    <col min="2" max="2" width="32.375" style="3" customWidth="1"/>
    <col min="3" max="3" width="18.625" style="3" customWidth="1"/>
    <col min="4" max="4" width="21.375" style="3" customWidth="1"/>
    <col min="5" max="16384" width="12.625" style="3" customWidth="1"/>
  </cols>
  <sheetData>
    <row r="1" spans="2:4" ht="12.75">
      <c r="B1" s="289" t="s">
        <v>421</v>
      </c>
      <c r="C1" s="289"/>
      <c r="D1" s="289"/>
    </row>
    <row r="2" spans="3:4" ht="12.75">
      <c r="C2" s="5"/>
      <c r="D2" s="4" t="s">
        <v>579</v>
      </c>
    </row>
    <row r="3" spans="3:4" ht="12.75">
      <c r="C3" s="5"/>
      <c r="D3" s="4" t="s">
        <v>64</v>
      </c>
    </row>
    <row r="4" spans="2:4" ht="12.75">
      <c r="B4" s="4"/>
      <c r="C4" s="4"/>
      <c r="D4" s="4"/>
    </row>
    <row r="5" spans="2:4" ht="12.75">
      <c r="B5" s="287" t="s">
        <v>50</v>
      </c>
      <c r="C5" s="287"/>
      <c r="D5" s="287"/>
    </row>
    <row r="6" spans="2:4" ht="12.75">
      <c r="B6" s="287" t="s">
        <v>51</v>
      </c>
      <c r="C6" s="287"/>
      <c r="D6" s="287"/>
    </row>
    <row r="7" spans="2:4" ht="12.75">
      <c r="B7" s="287" t="s">
        <v>52</v>
      </c>
      <c r="C7" s="287"/>
      <c r="D7" s="287"/>
    </row>
    <row r="8" spans="2:4" ht="12.75">
      <c r="B8" s="287" t="s">
        <v>53</v>
      </c>
      <c r="C8" s="287"/>
      <c r="D8" s="287"/>
    </row>
    <row r="9" spans="2:4" ht="12.75">
      <c r="B9" s="287" t="s">
        <v>54</v>
      </c>
      <c r="C9" s="287"/>
      <c r="D9" s="287"/>
    </row>
    <row r="11" spans="2:4" ht="25.5" customHeight="1">
      <c r="B11" s="297" t="s">
        <v>770</v>
      </c>
      <c r="C11" s="297" t="s">
        <v>771</v>
      </c>
      <c r="D11" s="297" t="s">
        <v>70</v>
      </c>
    </row>
    <row r="12" spans="2:4" ht="12.75">
      <c r="B12" s="297"/>
      <c r="C12" s="297"/>
      <c r="D12" s="297"/>
    </row>
    <row r="13" spans="2:4" ht="12.75">
      <c r="B13" s="26" t="s">
        <v>775</v>
      </c>
      <c r="C13" s="98" t="s">
        <v>13</v>
      </c>
      <c r="D13" s="26"/>
    </row>
    <row r="14" spans="2:4" ht="12.75">
      <c r="B14" s="26" t="s">
        <v>776</v>
      </c>
      <c r="C14" s="26"/>
      <c r="D14" s="98" t="s">
        <v>14</v>
      </c>
    </row>
  </sheetData>
  <sheetProtection/>
  <mergeCells count="9">
    <mergeCell ref="B11:B12"/>
    <mergeCell ref="C11:C12"/>
    <mergeCell ref="D11:D12"/>
    <mergeCell ref="B1:D1"/>
    <mergeCell ref="B5:D5"/>
    <mergeCell ref="B9:D9"/>
    <mergeCell ref="B6:D6"/>
    <mergeCell ref="B7:D7"/>
    <mergeCell ref="B8:D8"/>
  </mergeCells>
  <printOptions/>
  <pageMargins left="1" right="0.4" top="0.83" bottom="1" header="0.7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D45"/>
  <sheetViews>
    <sheetView workbookViewId="0" topLeftCell="A1">
      <selection activeCell="C27" sqref="C27"/>
    </sheetView>
  </sheetViews>
  <sheetFormatPr defaultColWidth="9.00390625" defaultRowHeight="12.75"/>
  <cols>
    <col min="1" max="1" width="9.125" style="3" customWidth="1"/>
    <col min="2" max="2" width="22.625" style="3" customWidth="1"/>
    <col min="3" max="3" width="59.75390625" style="3" customWidth="1"/>
    <col min="4" max="4" width="20.00390625" style="3" customWidth="1"/>
    <col min="5" max="16384" width="9.125" style="3" customWidth="1"/>
  </cols>
  <sheetData>
    <row r="1" spans="1:3" ht="12.75">
      <c r="A1" s="289" t="s">
        <v>29</v>
      </c>
      <c r="B1" s="289"/>
      <c r="C1" s="289"/>
    </row>
    <row r="2" spans="1:3" ht="12.75">
      <c r="A2" s="4"/>
      <c r="B2" s="4"/>
      <c r="C2" s="4" t="s">
        <v>579</v>
      </c>
    </row>
    <row r="3" spans="1:3" ht="12.75">
      <c r="A3" s="4"/>
      <c r="B3" s="4"/>
      <c r="C3" s="4" t="s">
        <v>64</v>
      </c>
    </row>
    <row r="5" spans="1:3" ht="12.75">
      <c r="A5" s="287" t="s">
        <v>16</v>
      </c>
      <c r="B5" s="287"/>
      <c r="C5" s="287"/>
    </row>
    <row r="6" spans="1:3" ht="12.75">
      <c r="A6" s="312" t="s">
        <v>758</v>
      </c>
      <c r="B6" s="312"/>
      <c r="C6" s="312"/>
    </row>
    <row r="7" spans="1:3" ht="12.75">
      <c r="A7" s="29"/>
      <c r="B7" s="29"/>
      <c r="C7" s="29"/>
    </row>
    <row r="8" spans="1:3" s="33" customFormat="1" ht="12.75">
      <c r="A8" s="297" t="s">
        <v>194</v>
      </c>
      <c r="B8" s="297"/>
      <c r="C8" s="294" t="s">
        <v>599</v>
      </c>
    </row>
    <row r="9" spans="1:3" s="33" customFormat="1" ht="99.75" customHeight="1">
      <c r="A9" s="219" t="s">
        <v>193</v>
      </c>
      <c r="B9" s="219" t="s">
        <v>192</v>
      </c>
      <c r="C9" s="296"/>
    </row>
    <row r="10" spans="1:3" ht="29.25" customHeight="1">
      <c r="A10" s="89" t="s">
        <v>600</v>
      </c>
      <c r="B10" s="306" t="s">
        <v>588</v>
      </c>
      <c r="C10" s="308"/>
    </row>
    <row r="11" spans="1:3" ht="12.75">
      <c r="A11" s="20" t="s">
        <v>600</v>
      </c>
      <c r="B11" s="18" t="s">
        <v>370</v>
      </c>
      <c r="C11" s="25" t="s">
        <v>371</v>
      </c>
    </row>
    <row r="12" spans="1:3" ht="25.5">
      <c r="A12" s="20" t="s">
        <v>600</v>
      </c>
      <c r="B12" s="20" t="s">
        <v>137</v>
      </c>
      <c r="C12" s="43" t="s">
        <v>786</v>
      </c>
    </row>
    <row r="13" spans="1:3" ht="25.5">
      <c r="A13" s="20" t="s">
        <v>600</v>
      </c>
      <c r="B13" s="20" t="s">
        <v>376</v>
      </c>
      <c r="C13" s="44" t="s">
        <v>633</v>
      </c>
    </row>
    <row r="14" spans="1:3" ht="38.25">
      <c r="A14" s="20" t="s">
        <v>600</v>
      </c>
      <c r="B14" s="18" t="s">
        <v>384</v>
      </c>
      <c r="C14" s="25" t="s">
        <v>380</v>
      </c>
    </row>
    <row r="15" spans="1:3" ht="12.75">
      <c r="A15" s="89" t="s">
        <v>298</v>
      </c>
      <c r="B15" s="310" t="s">
        <v>299</v>
      </c>
      <c r="C15" s="311"/>
    </row>
    <row r="16" spans="1:3" s="38" customFormat="1" ht="38.25">
      <c r="A16" s="20" t="s">
        <v>298</v>
      </c>
      <c r="B16" s="105" t="s">
        <v>57</v>
      </c>
      <c r="C16" s="106" t="s">
        <v>787</v>
      </c>
    </row>
    <row r="17" spans="1:3" ht="28.5" customHeight="1">
      <c r="A17" s="89" t="s">
        <v>601</v>
      </c>
      <c r="B17" s="306" t="s">
        <v>585</v>
      </c>
      <c r="C17" s="308"/>
    </row>
    <row r="18" spans="1:3" ht="33" customHeight="1">
      <c r="A18" s="20" t="s">
        <v>601</v>
      </c>
      <c r="B18" s="20" t="s">
        <v>377</v>
      </c>
      <c r="C18" s="25" t="s">
        <v>787</v>
      </c>
    </row>
    <row r="19" spans="1:3" ht="25.5">
      <c r="A19" s="20" t="s">
        <v>601</v>
      </c>
      <c r="B19" s="45" t="s">
        <v>378</v>
      </c>
      <c r="C19" s="25" t="s">
        <v>379</v>
      </c>
    </row>
    <row r="20" spans="1:3" ht="38.25">
      <c r="A20" s="20" t="s">
        <v>601</v>
      </c>
      <c r="B20" s="45" t="s">
        <v>384</v>
      </c>
      <c r="C20" s="46" t="s">
        <v>380</v>
      </c>
    </row>
    <row r="21" spans="1:3" ht="15.75" customHeight="1">
      <c r="A21" s="89" t="s">
        <v>236</v>
      </c>
      <c r="B21" s="306" t="s">
        <v>17</v>
      </c>
      <c r="C21" s="308"/>
    </row>
    <row r="22" spans="1:3" ht="51">
      <c r="A22" s="20" t="s">
        <v>236</v>
      </c>
      <c r="B22" s="20" t="s">
        <v>237</v>
      </c>
      <c r="C22" s="21" t="s">
        <v>238</v>
      </c>
    </row>
    <row r="23" spans="1:3" ht="63.75">
      <c r="A23" s="20" t="s">
        <v>236</v>
      </c>
      <c r="B23" s="20" t="s">
        <v>239</v>
      </c>
      <c r="C23" s="22" t="s">
        <v>267</v>
      </c>
    </row>
    <row r="24" spans="1:3" ht="51">
      <c r="A24" s="20" t="s">
        <v>236</v>
      </c>
      <c r="B24" s="20" t="s">
        <v>268</v>
      </c>
      <c r="C24" s="21" t="s">
        <v>419</v>
      </c>
    </row>
    <row r="25" spans="1:3" ht="51">
      <c r="A25" s="20" t="s">
        <v>236</v>
      </c>
      <c r="B25" s="20" t="s">
        <v>301</v>
      </c>
      <c r="C25" s="21" t="s">
        <v>420</v>
      </c>
    </row>
    <row r="26" spans="1:3" ht="38.25" customHeight="1">
      <c r="A26" s="89" t="s">
        <v>258</v>
      </c>
      <c r="B26" s="306" t="s">
        <v>586</v>
      </c>
      <c r="C26" s="308"/>
    </row>
    <row r="27" spans="1:3" ht="38.25">
      <c r="A27" s="20" t="s">
        <v>258</v>
      </c>
      <c r="B27" s="18" t="s">
        <v>384</v>
      </c>
      <c r="C27" s="25" t="s">
        <v>380</v>
      </c>
    </row>
    <row r="28" spans="1:3" ht="16.5" customHeight="1">
      <c r="A28" s="215">
        <v>182</v>
      </c>
      <c r="B28" s="310" t="s">
        <v>18</v>
      </c>
      <c r="C28" s="311"/>
    </row>
    <row r="29" spans="1:3" ht="63.75">
      <c r="A29" s="18">
        <v>182</v>
      </c>
      <c r="B29" s="18" t="s">
        <v>635</v>
      </c>
      <c r="C29" s="19" t="s">
        <v>610</v>
      </c>
    </row>
    <row r="30" spans="1:3" ht="89.25">
      <c r="A30" s="18">
        <v>182</v>
      </c>
      <c r="B30" s="18" t="s">
        <v>788</v>
      </c>
      <c r="C30" s="19" t="s">
        <v>680</v>
      </c>
    </row>
    <row r="31" spans="1:3" ht="25.5">
      <c r="A31" s="18">
        <v>182</v>
      </c>
      <c r="B31" s="18" t="s">
        <v>232</v>
      </c>
      <c r="C31" s="25" t="s">
        <v>266</v>
      </c>
    </row>
    <row r="32" spans="1:3" ht="12.75">
      <c r="A32" s="18">
        <v>182</v>
      </c>
      <c r="B32" s="18" t="s">
        <v>523</v>
      </c>
      <c r="C32" s="25" t="s">
        <v>367</v>
      </c>
    </row>
    <row r="33" spans="1:3" ht="38.25">
      <c r="A33" s="18">
        <v>182</v>
      </c>
      <c r="B33" s="18" t="s">
        <v>521</v>
      </c>
      <c r="C33" s="19" t="s">
        <v>806</v>
      </c>
    </row>
    <row r="34" spans="1:3" ht="38.25">
      <c r="A34" s="18">
        <v>182</v>
      </c>
      <c r="B34" s="18" t="s">
        <v>638</v>
      </c>
      <c r="C34" s="44" t="s">
        <v>432</v>
      </c>
    </row>
    <row r="35" spans="1:3" ht="63.75">
      <c r="A35" s="18">
        <v>182</v>
      </c>
      <c r="B35" s="20" t="s">
        <v>373</v>
      </c>
      <c r="C35" s="19" t="s">
        <v>803</v>
      </c>
    </row>
    <row r="36" spans="1:3" s="38" customFormat="1" ht="51">
      <c r="A36" s="18">
        <v>182</v>
      </c>
      <c r="B36" s="20" t="s">
        <v>374</v>
      </c>
      <c r="C36" s="90" t="s">
        <v>257</v>
      </c>
    </row>
    <row r="37" spans="1:3" s="38" customFormat="1" ht="51">
      <c r="A37" s="211">
        <v>182</v>
      </c>
      <c r="B37" s="216" t="s">
        <v>375</v>
      </c>
      <c r="C37" s="91" t="s">
        <v>804</v>
      </c>
    </row>
    <row r="38" spans="1:4" s="33" customFormat="1" ht="12.75">
      <c r="A38" s="217">
        <v>188</v>
      </c>
      <c r="B38" s="306" t="s">
        <v>19</v>
      </c>
      <c r="C38" s="307"/>
      <c r="D38" s="47"/>
    </row>
    <row r="39" spans="1:3" ht="38.25">
      <c r="A39" s="18">
        <v>188</v>
      </c>
      <c r="B39" s="18" t="s">
        <v>384</v>
      </c>
      <c r="C39" s="25" t="s">
        <v>380</v>
      </c>
    </row>
    <row r="40" spans="1:3" ht="12.75">
      <c r="A40" s="217">
        <v>192</v>
      </c>
      <c r="B40" s="306" t="s">
        <v>20</v>
      </c>
      <c r="C40" s="309"/>
    </row>
    <row r="41" spans="1:3" ht="38.25">
      <c r="A41" s="18">
        <v>192</v>
      </c>
      <c r="B41" s="18" t="s">
        <v>384</v>
      </c>
      <c r="C41" s="25" t="s">
        <v>380</v>
      </c>
    </row>
    <row r="42" spans="1:3" ht="30.75" customHeight="1">
      <c r="A42" s="217">
        <v>321</v>
      </c>
      <c r="B42" s="310" t="s">
        <v>21</v>
      </c>
      <c r="C42" s="311"/>
    </row>
    <row r="43" spans="1:3" s="38" customFormat="1" ht="51">
      <c r="A43" s="18">
        <v>321</v>
      </c>
      <c r="B43" s="105" t="s">
        <v>297</v>
      </c>
      <c r="C43" s="106" t="s">
        <v>296</v>
      </c>
    </row>
    <row r="44" spans="1:3" ht="12.75">
      <c r="A44" s="48">
        <v>322</v>
      </c>
      <c r="B44" s="297" t="s">
        <v>587</v>
      </c>
      <c r="C44" s="297"/>
    </row>
    <row r="45" spans="1:3" ht="51">
      <c r="A45" s="24">
        <v>322</v>
      </c>
      <c r="B45" s="218" t="s">
        <v>136</v>
      </c>
      <c r="C45" s="46" t="s">
        <v>259</v>
      </c>
    </row>
  </sheetData>
  <sheetProtection/>
  <mergeCells count="15">
    <mergeCell ref="A8:B8"/>
    <mergeCell ref="A1:C1"/>
    <mergeCell ref="A5:C5"/>
    <mergeCell ref="C8:C9"/>
    <mergeCell ref="A6:C6"/>
    <mergeCell ref="B38:C38"/>
    <mergeCell ref="B10:C10"/>
    <mergeCell ref="B21:C21"/>
    <mergeCell ref="B44:C44"/>
    <mergeCell ref="B17:C17"/>
    <mergeCell ref="B26:C26"/>
    <mergeCell ref="B40:C40"/>
    <mergeCell ref="B28:C28"/>
    <mergeCell ref="B42:C42"/>
    <mergeCell ref="B15:C15"/>
  </mergeCells>
  <printOptions/>
  <pageMargins left="0.75" right="0.35" top="0.2" bottom="0.19" header="0.22" footer="0.1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">
    <tabColor indexed="11"/>
  </sheetPr>
  <dimension ref="A1:C14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9.125" style="3" customWidth="1"/>
    <col min="2" max="2" width="22.625" style="3" customWidth="1"/>
    <col min="3" max="3" width="59.75390625" style="3" customWidth="1"/>
    <col min="4" max="4" width="20.00390625" style="3" customWidth="1"/>
    <col min="5" max="16384" width="9.125" style="3" customWidth="1"/>
  </cols>
  <sheetData>
    <row r="1" spans="1:3" ht="12.75">
      <c r="A1" s="289" t="s">
        <v>422</v>
      </c>
      <c r="B1" s="289"/>
      <c r="C1" s="289"/>
    </row>
    <row r="2" spans="1:3" ht="12.75">
      <c r="A2" s="4"/>
      <c r="B2" s="4"/>
      <c r="C2" s="4" t="s">
        <v>579</v>
      </c>
    </row>
    <row r="3" spans="1:3" ht="12.75">
      <c r="A3" s="4"/>
      <c r="B3" s="4"/>
      <c r="C3" s="4" t="s">
        <v>64</v>
      </c>
    </row>
    <row r="5" spans="1:3" ht="12.75">
      <c r="A5" s="287" t="s">
        <v>16</v>
      </c>
      <c r="B5" s="287"/>
      <c r="C5" s="287"/>
    </row>
    <row r="6" spans="1:3" ht="12.75">
      <c r="A6" s="312" t="s">
        <v>15</v>
      </c>
      <c r="B6" s="312"/>
      <c r="C6" s="312"/>
    </row>
    <row r="7" spans="1:3" ht="12.75">
      <c r="A7" s="29"/>
      <c r="B7" s="29"/>
      <c r="C7" s="29"/>
    </row>
    <row r="8" spans="1:3" s="33" customFormat="1" ht="54.75" customHeight="1">
      <c r="A8" s="297" t="s">
        <v>194</v>
      </c>
      <c r="B8" s="297"/>
      <c r="C8" s="294" t="s">
        <v>599</v>
      </c>
    </row>
    <row r="9" spans="1:3" s="33" customFormat="1" ht="103.5" customHeight="1">
      <c r="A9" s="219" t="s">
        <v>193</v>
      </c>
      <c r="B9" s="219" t="s">
        <v>192</v>
      </c>
      <c r="C9" s="296"/>
    </row>
    <row r="10" spans="1:3" ht="21" customHeight="1">
      <c r="A10" s="89" t="s">
        <v>22</v>
      </c>
      <c r="B10" s="306" t="s">
        <v>790</v>
      </c>
      <c r="C10" s="308"/>
    </row>
    <row r="11" spans="1:3" ht="12.75">
      <c r="A11" s="20" t="s">
        <v>22</v>
      </c>
      <c r="B11" s="18" t="s">
        <v>370</v>
      </c>
      <c r="C11" s="25" t="s">
        <v>371</v>
      </c>
    </row>
    <row r="12" spans="1:3" ht="25.5">
      <c r="A12" s="20" t="s">
        <v>22</v>
      </c>
      <c r="B12" s="20" t="s">
        <v>137</v>
      </c>
      <c r="C12" s="43" t="s">
        <v>786</v>
      </c>
    </row>
    <row r="13" spans="1:3" ht="25.5">
      <c r="A13" s="20" t="s">
        <v>22</v>
      </c>
      <c r="B13" s="20" t="s">
        <v>376</v>
      </c>
      <c r="C13" s="44" t="s">
        <v>633</v>
      </c>
    </row>
    <row r="14" spans="1:3" ht="38.25">
      <c r="A14" s="20" t="s">
        <v>22</v>
      </c>
      <c r="B14" s="18" t="s">
        <v>384</v>
      </c>
      <c r="C14" s="25" t="s">
        <v>380</v>
      </c>
    </row>
  </sheetData>
  <sheetProtection/>
  <mergeCells count="6">
    <mergeCell ref="B10:C10"/>
    <mergeCell ref="A8:B8"/>
    <mergeCell ref="A1:C1"/>
    <mergeCell ref="A5:C5"/>
    <mergeCell ref="C8:C9"/>
    <mergeCell ref="A6:C6"/>
  </mergeCells>
  <printOptions/>
  <pageMargins left="0.75" right="0.35" top="1.05" bottom="0.19" header="0.58" footer="0.19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4">
    <tabColor indexed="11"/>
  </sheetPr>
  <dimension ref="B1:D74"/>
  <sheetViews>
    <sheetView zoomScalePageLayoutView="0" workbookViewId="0" topLeftCell="A14">
      <selection activeCell="C27" sqref="C27"/>
    </sheetView>
  </sheetViews>
  <sheetFormatPr defaultColWidth="9.00390625" defaultRowHeight="12.75"/>
  <cols>
    <col min="1" max="1" width="10.00390625" style="38" customWidth="1"/>
    <col min="2" max="2" width="8.25390625" style="38" customWidth="1"/>
    <col min="3" max="3" width="21.75390625" style="38" customWidth="1"/>
    <col min="4" max="4" width="82.25390625" style="38" customWidth="1"/>
    <col min="5" max="16384" width="9.125" style="38" customWidth="1"/>
  </cols>
  <sheetData>
    <row r="1" spans="2:4" s="3" customFormat="1" ht="12.75">
      <c r="B1" s="289" t="s">
        <v>30</v>
      </c>
      <c r="C1" s="289"/>
      <c r="D1" s="289"/>
    </row>
    <row r="2" spans="2:4" s="3" customFormat="1" ht="12.75">
      <c r="B2" s="288" t="s">
        <v>579</v>
      </c>
      <c r="C2" s="288"/>
      <c r="D2" s="288"/>
    </row>
    <row r="3" spans="2:4" s="3" customFormat="1" ht="12.75">
      <c r="B3" s="288" t="s">
        <v>64</v>
      </c>
      <c r="C3" s="288"/>
      <c r="D3" s="288"/>
    </row>
    <row r="5" spans="2:4" s="3" customFormat="1" ht="12.75">
      <c r="B5" s="287" t="s">
        <v>784</v>
      </c>
      <c r="C5" s="287"/>
      <c r="D5" s="287"/>
    </row>
    <row r="6" spans="2:4" s="3" customFormat="1" ht="12.75">
      <c r="B6" s="287" t="s">
        <v>274</v>
      </c>
      <c r="C6" s="287"/>
      <c r="D6" s="287"/>
    </row>
    <row r="7" spans="2:4" s="3" customFormat="1" ht="12.75">
      <c r="B7" s="312" t="s">
        <v>156</v>
      </c>
      <c r="C7" s="312"/>
      <c r="D7" s="312"/>
    </row>
    <row r="8" spans="2:4" s="3" customFormat="1" ht="12.75">
      <c r="B8" s="29"/>
      <c r="C8" s="29"/>
      <c r="D8" s="28"/>
    </row>
    <row r="9" spans="2:4" s="33" customFormat="1" ht="42.75" customHeight="1">
      <c r="B9" s="297" t="s">
        <v>194</v>
      </c>
      <c r="C9" s="297"/>
      <c r="D9" s="297" t="s">
        <v>157</v>
      </c>
    </row>
    <row r="10" spans="2:4" s="33" customFormat="1" ht="86.25" customHeight="1">
      <c r="B10" s="219" t="s">
        <v>193</v>
      </c>
      <c r="C10" s="219" t="s">
        <v>192</v>
      </c>
      <c r="D10" s="297"/>
    </row>
    <row r="11" spans="2:4" s="3" customFormat="1" ht="12.75">
      <c r="B11" s="32">
        <v>163</v>
      </c>
      <c r="C11" s="297" t="s">
        <v>158</v>
      </c>
      <c r="D11" s="297"/>
    </row>
    <row r="12" spans="2:4" s="3" customFormat="1" ht="38.25">
      <c r="B12" s="23" t="s">
        <v>159</v>
      </c>
      <c r="C12" s="17" t="s">
        <v>833</v>
      </c>
      <c r="D12" s="11" t="s">
        <v>620</v>
      </c>
    </row>
    <row r="13" spans="2:4" s="3" customFormat="1" ht="51">
      <c r="B13" s="23" t="s">
        <v>159</v>
      </c>
      <c r="C13" s="10" t="s">
        <v>640</v>
      </c>
      <c r="D13" s="11" t="s">
        <v>789</v>
      </c>
    </row>
    <row r="14" spans="2:4" ht="51">
      <c r="B14" s="23" t="s">
        <v>159</v>
      </c>
      <c r="C14" s="36" t="s">
        <v>305</v>
      </c>
      <c r="D14" s="37" t="s">
        <v>306</v>
      </c>
    </row>
    <row r="15" spans="2:4" ht="38.25">
      <c r="B15" s="42">
        <v>163</v>
      </c>
      <c r="C15" s="207" t="s">
        <v>368</v>
      </c>
      <c r="D15" s="41" t="s">
        <v>631</v>
      </c>
    </row>
    <row r="16" spans="2:4" ht="38.25">
      <c r="B16" s="40" t="s">
        <v>159</v>
      </c>
      <c r="C16" s="207" t="s">
        <v>369</v>
      </c>
      <c r="D16" s="41" t="s">
        <v>632</v>
      </c>
    </row>
    <row r="17" spans="2:4" ht="51">
      <c r="B17" s="42">
        <v>163</v>
      </c>
      <c r="C17" s="207" t="s">
        <v>440</v>
      </c>
      <c r="D17" s="41" t="s">
        <v>661</v>
      </c>
    </row>
    <row r="18" spans="2:4" ht="25.5">
      <c r="B18" s="42">
        <v>163</v>
      </c>
      <c r="C18" s="207" t="s">
        <v>641</v>
      </c>
      <c r="D18" s="41" t="s">
        <v>400</v>
      </c>
    </row>
    <row r="19" spans="2:4" ht="25.5">
      <c r="B19" s="42">
        <v>163</v>
      </c>
      <c r="C19" s="36" t="s">
        <v>401</v>
      </c>
      <c r="D19" s="37" t="s">
        <v>643</v>
      </c>
    </row>
    <row r="20" spans="2:4" ht="38.25">
      <c r="B20" s="42">
        <v>163</v>
      </c>
      <c r="C20" s="42" t="s">
        <v>92</v>
      </c>
      <c r="D20" s="41" t="s">
        <v>93</v>
      </c>
    </row>
    <row r="21" spans="2:4" ht="25.5">
      <c r="B21" s="42">
        <v>163</v>
      </c>
      <c r="C21" s="207" t="s">
        <v>372</v>
      </c>
      <c r="D21" s="41" t="s">
        <v>646</v>
      </c>
    </row>
    <row r="22" spans="2:4" ht="12.75">
      <c r="B22" s="40" t="s">
        <v>159</v>
      </c>
      <c r="C22" s="42" t="s">
        <v>427</v>
      </c>
      <c r="D22" s="41" t="s">
        <v>812</v>
      </c>
    </row>
    <row r="23" spans="2:4" ht="12.75">
      <c r="B23" s="40" t="s">
        <v>159</v>
      </c>
      <c r="C23" s="42" t="s">
        <v>138</v>
      </c>
      <c r="D23" s="41" t="s">
        <v>139</v>
      </c>
    </row>
    <row r="24" spans="2:4" s="3" customFormat="1" ht="12.75">
      <c r="B24" s="34" t="s">
        <v>140</v>
      </c>
      <c r="C24" s="297" t="s">
        <v>141</v>
      </c>
      <c r="D24" s="297"/>
    </row>
    <row r="25" spans="2:4" s="3" customFormat="1" ht="25.5">
      <c r="B25" s="23" t="s">
        <v>140</v>
      </c>
      <c r="C25" s="220" t="s">
        <v>767</v>
      </c>
      <c r="D25" s="25" t="s">
        <v>380</v>
      </c>
    </row>
    <row r="26" spans="2:4" s="3" customFormat="1" ht="12.75">
      <c r="B26" s="23" t="s">
        <v>140</v>
      </c>
      <c r="C26" s="17" t="s">
        <v>427</v>
      </c>
      <c r="D26" s="11" t="s">
        <v>812</v>
      </c>
    </row>
    <row r="27" spans="2:4" s="3" customFormat="1" ht="12.75">
      <c r="B27" s="23" t="s">
        <v>140</v>
      </c>
      <c r="C27" s="17" t="s">
        <v>275</v>
      </c>
      <c r="D27" s="11" t="s">
        <v>276</v>
      </c>
    </row>
    <row r="28" spans="2:4" s="3" customFormat="1" ht="51">
      <c r="B28" s="23" t="s">
        <v>140</v>
      </c>
      <c r="C28" s="17" t="s">
        <v>142</v>
      </c>
      <c r="D28" s="11" t="s">
        <v>621</v>
      </c>
    </row>
    <row r="29" spans="2:4" s="3" customFormat="1" ht="12.75">
      <c r="B29" s="34" t="s">
        <v>143</v>
      </c>
      <c r="C29" s="297" t="s">
        <v>144</v>
      </c>
      <c r="D29" s="297"/>
    </row>
    <row r="30" spans="2:4" s="3" customFormat="1" ht="25.5">
      <c r="B30" s="23" t="s">
        <v>143</v>
      </c>
      <c r="C30" s="220" t="s">
        <v>767</v>
      </c>
      <c r="D30" s="25" t="s">
        <v>380</v>
      </c>
    </row>
    <row r="31" spans="2:4" s="3" customFormat="1" ht="12.75">
      <c r="B31" s="23" t="s">
        <v>143</v>
      </c>
      <c r="C31" s="17" t="s">
        <v>427</v>
      </c>
      <c r="D31" s="11" t="s">
        <v>812</v>
      </c>
    </row>
    <row r="32" spans="2:4" ht="12.75">
      <c r="B32" s="23" t="s">
        <v>143</v>
      </c>
      <c r="C32" s="36" t="s">
        <v>271</v>
      </c>
      <c r="D32" s="109" t="s">
        <v>32</v>
      </c>
    </row>
    <row r="33" spans="2:4" ht="25.5">
      <c r="B33" s="40" t="s">
        <v>143</v>
      </c>
      <c r="C33" s="36" t="s">
        <v>145</v>
      </c>
      <c r="D33" s="109" t="s">
        <v>146</v>
      </c>
    </row>
    <row r="34" spans="2:4" ht="25.5">
      <c r="B34" s="40" t="s">
        <v>143</v>
      </c>
      <c r="C34" s="36" t="s">
        <v>576</v>
      </c>
      <c r="D34" s="109" t="s">
        <v>488</v>
      </c>
    </row>
    <row r="35" spans="2:4" ht="12.75">
      <c r="B35" s="39">
        <v>811</v>
      </c>
      <c r="C35" s="36" t="s">
        <v>56</v>
      </c>
      <c r="D35" s="107" t="s">
        <v>33</v>
      </c>
    </row>
    <row r="36" spans="2:4" ht="38.25">
      <c r="B36" s="36">
        <v>811</v>
      </c>
      <c r="C36" s="36" t="s">
        <v>511</v>
      </c>
      <c r="D36" s="109" t="s">
        <v>512</v>
      </c>
    </row>
    <row r="37" spans="2:4" ht="38.25">
      <c r="B37" s="39">
        <v>811</v>
      </c>
      <c r="C37" s="36" t="s">
        <v>513</v>
      </c>
      <c r="D37" s="109" t="s">
        <v>514</v>
      </c>
    </row>
    <row r="38" spans="2:4" ht="25.5">
      <c r="B38" s="39">
        <v>811</v>
      </c>
      <c r="C38" s="36" t="s">
        <v>147</v>
      </c>
      <c r="D38" s="109" t="s">
        <v>148</v>
      </c>
    </row>
    <row r="39" spans="2:4" ht="25.5">
      <c r="B39" s="36">
        <v>811</v>
      </c>
      <c r="C39" s="36" t="s">
        <v>149</v>
      </c>
      <c r="D39" s="109" t="s">
        <v>34</v>
      </c>
    </row>
    <row r="40" spans="2:4" ht="24.75" customHeight="1">
      <c r="B40" s="39">
        <v>811</v>
      </c>
      <c r="C40" s="36" t="s">
        <v>150</v>
      </c>
      <c r="D40" s="109" t="s">
        <v>151</v>
      </c>
    </row>
    <row r="41" spans="2:4" ht="39.75" customHeight="1">
      <c r="B41" s="39">
        <v>811</v>
      </c>
      <c r="C41" s="36" t="s">
        <v>152</v>
      </c>
      <c r="D41" s="109" t="s">
        <v>425</v>
      </c>
    </row>
    <row r="42" spans="2:4" ht="42.75" customHeight="1">
      <c r="B42" s="39">
        <v>811</v>
      </c>
      <c r="C42" s="36" t="s">
        <v>277</v>
      </c>
      <c r="D42" s="109" t="s">
        <v>35</v>
      </c>
    </row>
    <row r="43" spans="2:4" ht="25.5">
      <c r="B43" s="39">
        <v>811</v>
      </c>
      <c r="C43" s="36" t="s">
        <v>176</v>
      </c>
      <c r="D43" s="109" t="s">
        <v>36</v>
      </c>
    </row>
    <row r="44" spans="2:4" ht="25.5">
      <c r="B44" s="39">
        <v>811</v>
      </c>
      <c r="C44" s="36" t="s">
        <v>37</v>
      </c>
      <c r="D44" s="109" t="s">
        <v>686</v>
      </c>
    </row>
    <row r="45" spans="2:4" ht="25.5">
      <c r="B45" s="42">
        <v>811</v>
      </c>
      <c r="C45" s="36" t="s">
        <v>177</v>
      </c>
      <c r="D45" s="109" t="s">
        <v>650</v>
      </c>
    </row>
    <row r="46" spans="2:4" ht="25.5">
      <c r="B46" s="36">
        <v>811</v>
      </c>
      <c r="C46" s="36" t="s">
        <v>38</v>
      </c>
      <c r="D46" s="109" t="s">
        <v>489</v>
      </c>
    </row>
    <row r="47" spans="2:4" ht="38.25">
      <c r="B47" s="36">
        <v>811</v>
      </c>
      <c r="C47" s="36" t="s">
        <v>490</v>
      </c>
      <c r="D47" s="109" t="s">
        <v>797</v>
      </c>
    </row>
    <row r="48" spans="2:4" ht="51">
      <c r="B48" s="36">
        <v>811</v>
      </c>
      <c r="C48" s="36" t="s">
        <v>798</v>
      </c>
      <c r="D48" s="109" t="s">
        <v>799</v>
      </c>
    </row>
    <row r="49" spans="2:4" ht="12.75">
      <c r="B49" s="39">
        <v>811</v>
      </c>
      <c r="C49" s="36" t="s">
        <v>651</v>
      </c>
      <c r="D49" s="109" t="s">
        <v>675</v>
      </c>
    </row>
    <row r="50" spans="2:4" ht="38.25">
      <c r="B50" s="40" t="s">
        <v>143</v>
      </c>
      <c r="C50" s="36" t="s">
        <v>515</v>
      </c>
      <c r="D50" s="109" t="s">
        <v>428</v>
      </c>
    </row>
    <row r="51" spans="2:4" ht="25.5">
      <c r="B51" s="40" t="s">
        <v>143</v>
      </c>
      <c r="C51" s="36" t="s">
        <v>676</v>
      </c>
      <c r="D51" s="109" t="s">
        <v>763</v>
      </c>
    </row>
    <row r="52" spans="2:4" ht="25.5">
      <c r="B52" s="40" t="s">
        <v>143</v>
      </c>
      <c r="C52" s="36" t="s">
        <v>677</v>
      </c>
      <c r="D52" s="107" t="s">
        <v>687</v>
      </c>
    </row>
    <row r="53" spans="2:4" ht="25.5">
      <c r="B53" s="40" t="s">
        <v>143</v>
      </c>
      <c r="C53" s="36" t="s">
        <v>583</v>
      </c>
      <c r="D53" s="109" t="s">
        <v>584</v>
      </c>
    </row>
    <row r="54" spans="2:4" ht="25.5">
      <c r="B54" s="40" t="s">
        <v>143</v>
      </c>
      <c r="C54" s="36" t="s">
        <v>281</v>
      </c>
      <c r="D54" s="109" t="s">
        <v>77</v>
      </c>
    </row>
    <row r="55" spans="2:4" ht="25.5">
      <c r="B55" s="40" t="s">
        <v>143</v>
      </c>
      <c r="C55" s="36" t="s">
        <v>273</v>
      </c>
      <c r="D55" s="109" t="s">
        <v>429</v>
      </c>
    </row>
    <row r="56" spans="2:4" ht="51">
      <c r="B56" s="40" t="s">
        <v>143</v>
      </c>
      <c r="C56" s="36" t="s">
        <v>280</v>
      </c>
      <c r="D56" s="109" t="s">
        <v>39</v>
      </c>
    </row>
    <row r="57" spans="2:4" ht="63.75">
      <c r="B57" s="36">
        <v>811</v>
      </c>
      <c r="C57" s="36" t="s">
        <v>591</v>
      </c>
      <c r="D57" s="109" t="s">
        <v>40</v>
      </c>
    </row>
    <row r="58" spans="2:4" ht="51">
      <c r="B58" s="36">
        <v>811</v>
      </c>
      <c r="C58" s="36" t="s">
        <v>592</v>
      </c>
      <c r="D58" s="109" t="s">
        <v>41</v>
      </c>
    </row>
    <row r="59" spans="2:4" ht="25.5">
      <c r="B59" s="36">
        <v>811</v>
      </c>
      <c r="C59" s="36" t="s">
        <v>260</v>
      </c>
      <c r="D59" s="109" t="s">
        <v>97</v>
      </c>
    </row>
    <row r="60" spans="2:4" ht="38.25">
      <c r="B60" s="39">
        <v>811</v>
      </c>
      <c r="C60" s="36" t="s">
        <v>278</v>
      </c>
      <c r="D60" s="109" t="s">
        <v>42</v>
      </c>
    </row>
    <row r="61" spans="2:4" ht="12.75">
      <c r="B61" s="36">
        <v>811</v>
      </c>
      <c r="C61" s="36" t="s">
        <v>282</v>
      </c>
      <c r="D61" s="109" t="s">
        <v>547</v>
      </c>
    </row>
    <row r="62" spans="2:4" ht="38.25">
      <c r="B62" s="39">
        <v>811</v>
      </c>
      <c r="C62" s="36" t="s">
        <v>161</v>
      </c>
      <c r="D62" s="109" t="s">
        <v>162</v>
      </c>
    </row>
    <row r="63" spans="2:4" ht="25.5">
      <c r="B63" s="39">
        <v>811</v>
      </c>
      <c r="C63" s="36" t="s">
        <v>593</v>
      </c>
      <c r="D63" s="109" t="s">
        <v>594</v>
      </c>
    </row>
    <row r="64" spans="2:4" ht="51">
      <c r="B64" s="39">
        <v>811</v>
      </c>
      <c r="C64" s="36" t="s">
        <v>175</v>
      </c>
      <c r="D64" s="109" t="s">
        <v>43</v>
      </c>
    </row>
    <row r="65" spans="2:4" ht="38.25">
      <c r="B65" s="39">
        <v>811</v>
      </c>
      <c r="C65" s="36" t="s">
        <v>800</v>
      </c>
      <c r="D65" s="109" t="s">
        <v>801</v>
      </c>
    </row>
    <row r="66" spans="2:4" ht="38.25">
      <c r="B66" s="39">
        <v>811</v>
      </c>
      <c r="C66" s="36" t="s">
        <v>426</v>
      </c>
      <c r="D66" s="109" t="s">
        <v>190</v>
      </c>
    </row>
    <row r="67" spans="2:4" ht="38.25">
      <c r="B67" s="36">
        <v>811</v>
      </c>
      <c r="C67" s="36" t="s">
        <v>294</v>
      </c>
      <c r="D67" s="109" t="s">
        <v>295</v>
      </c>
    </row>
    <row r="68" spans="2:4" ht="51">
      <c r="B68" s="36">
        <v>811</v>
      </c>
      <c r="C68" s="36" t="s">
        <v>802</v>
      </c>
      <c r="D68" s="37" t="s">
        <v>191</v>
      </c>
    </row>
    <row r="69" spans="2:4" ht="12.75">
      <c r="B69" s="40" t="s">
        <v>143</v>
      </c>
      <c r="C69" s="36" t="s">
        <v>595</v>
      </c>
      <c r="D69" s="109" t="s">
        <v>596</v>
      </c>
    </row>
    <row r="70" spans="2:4" ht="25.5">
      <c r="B70" s="42">
        <v>811</v>
      </c>
      <c r="C70" s="36" t="s">
        <v>597</v>
      </c>
      <c r="D70" s="109" t="s">
        <v>598</v>
      </c>
    </row>
    <row r="71" spans="2:4" ht="12.75">
      <c r="B71" s="42">
        <v>811</v>
      </c>
      <c r="C71" s="42" t="s">
        <v>275</v>
      </c>
      <c r="D71" s="41" t="s">
        <v>276</v>
      </c>
    </row>
    <row r="72" spans="2:4" ht="51">
      <c r="B72" s="40" t="s">
        <v>143</v>
      </c>
      <c r="C72" s="42" t="s">
        <v>142</v>
      </c>
      <c r="D72" s="41" t="s">
        <v>621</v>
      </c>
    </row>
    <row r="73" spans="2:4" ht="38.25">
      <c r="B73" s="39">
        <v>811</v>
      </c>
      <c r="C73" s="39" t="s">
        <v>430</v>
      </c>
      <c r="D73" s="41" t="s">
        <v>31</v>
      </c>
    </row>
    <row r="74" spans="2:4" ht="25.5">
      <c r="B74" s="39">
        <v>811</v>
      </c>
      <c r="C74" s="39" t="s">
        <v>516</v>
      </c>
      <c r="D74" s="41" t="s">
        <v>517</v>
      </c>
    </row>
  </sheetData>
  <sheetProtection/>
  <mergeCells count="11">
    <mergeCell ref="B1:D1"/>
    <mergeCell ref="B2:D2"/>
    <mergeCell ref="C24:D24"/>
    <mergeCell ref="D9:D10"/>
    <mergeCell ref="C29:D29"/>
    <mergeCell ref="B3:D3"/>
    <mergeCell ref="B5:D5"/>
    <mergeCell ref="B6:D6"/>
    <mergeCell ref="C11:D11"/>
    <mergeCell ref="B9:C9"/>
    <mergeCell ref="B7:D7"/>
  </mergeCells>
  <printOptions/>
  <pageMargins left="0.32" right="0.19" top="0.77" bottom="0.24" header="0.5" footer="0.28"/>
  <pageSetup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5">
    <tabColor indexed="11"/>
  </sheetPr>
  <dimension ref="A1:D37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7.25390625" style="38" customWidth="1"/>
    <col min="2" max="2" width="24.375" style="38" customWidth="1"/>
    <col min="3" max="3" width="60.375" style="38" customWidth="1"/>
    <col min="4" max="16384" width="9.125" style="38" customWidth="1"/>
  </cols>
  <sheetData>
    <row r="1" spans="1:3" s="3" customFormat="1" ht="12.75">
      <c r="A1" s="38"/>
      <c r="B1" s="2"/>
      <c r="C1" s="104" t="s">
        <v>831</v>
      </c>
    </row>
    <row r="2" spans="1:3" s="3" customFormat="1" ht="12.75">
      <c r="A2" s="5"/>
      <c r="B2" s="5"/>
      <c r="C2" s="4" t="s">
        <v>579</v>
      </c>
    </row>
    <row r="3" spans="1:3" s="3" customFormat="1" ht="12.75">
      <c r="A3" s="5"/>
      <c r="B3" s="5"/>
      <c r="C3" s="4" t="s">
        <v>61</v>
      </c>
    </row>
    <row r="4" spans="1:3" s="3" customFormat="1" ht="12.75">
      <c r="A4" s="4"/>
      <c r="B4" s="4"/>
      <c r="C4" s="4"/>
    </row>
    <row r="5" spans="1:3" s="3" customFormat="1" ht="12.75">
      <c r="A5" s="287" t="s">
        <v>602</v>
      </c>
      <c r="B5" s="287"/>
      <c r="C5" s="287"/>
    </row>
    <row r="6" spans="1:3" s="3" customFormat="1" ht="12.75">
      <c r="A6" s="287" t="s">
        <v>603</v>
      </c>
      <c r="B6" s="287"/>
      <c r="C6" s="287"/>
    </row>
    <row r="7" spans="1:3" s="3" customFormat="1" ht="12.75">
      <c r="A7" s="288"/>
      <c r="B7" s="288"/>
      <c r="C7" s="288"/>
    </row>
    <row r="8" spans="1:3" s="3" customFormat="1" ht="56.25" customHeight="1">
      <c r="A8" s="6" t="s">
        <v>604</v>
      </c>
      <c r="B8" s="6" t="s">
        <v>195</v>
      </c>
      <c r="C8" s="6" t="s">
        <v>196</v>
      </c>
    </row>
    <row r="9" spans="1:3" s="3" customFormat="1" ht="12.75">
      <c r="A9" s="34" t="s">
        <v>143</v>
      </c>
      <c r="B9" s="313" t="s">
        <v>163</v>
      </c>
      <c r="C9" s="314"/>
    </row>
    <row r="10" spans="1:3" s="3" customFormat="1" ht="38.25">
      <c r="A10" s="10" t="s">
        <v>143</v>
      </c>
      <c r="B10" s="10" t="s">
        <v>233</v>
      </c>
      <c r="C10" s="11" t="s">
        <v>164</v>
      </c>
    </row>
    <row r="11" spans="1:3" s="3" customFormat="1" ht="38.25">
      <c r="A11" s="10" t="s">
        <v>143</v>
      </c>
      <c r="B11" s="10" t="s">
        <v>234</v>
      </c>
      <c r="C11" s="11" t="s">
        <v>235</v>
      </c>
    </row>
    <row r="12" spans="1:3" s="3" customFormat="1" ht="12.75">
      <c r="A12" s="49" t="s">
        <v>159</v>
      </c>
      <c r="B12" s="297" t="s">
        <v>158</v>
      </c>
      <c r="C12" s="297"/>
    </row>
    <row r="13" spans="1:3" s="3" customFormat="1" ht="25.5">
      <c r="A13" s="10" t="s">
        <v>159</v>
      </c>
      <c r="B13" s="10" t="s">
        <v>165</v>
      </c>
      <c r="C13" s="11" t="s">
        <v>166</v>
      </c>
    </row>
    <row r="14" spans="1:3" s="33" customFormat="1" ht="12.75">
      <c r="A14" s="49" t="s">
        <v>167</v>
      </c>
      <c r="B14" s="279" t="s">
        <v>168</v>
      </c>
      <c r="C14" s="280"/>
    </row>
    <row r="15" spans="1:3" s="3" customFormat="1" ht="25.5">
      <c r="A15" s="10" t="s">
        <v>167</v>
      </c>
      <c r="B15" s="10" t="s">
        <v>169</v>
      </c>
      <c r="C15" s="11" t="s">
        <v>170</v>
      </c>
    </row>
    <row r="16" spans="1:3" s="3" customFormat="1" ht="25.5">
      <c r="A16" s="10" t="s">
        <v>167</v>
      </c>
      <c r="B16" s="10" t="s">
        <v>171</v>
      </c>
      <c r="C16" s="11" t="s">
        <v>172</v>
      </c>
    </row>
    <row r="17" spans="1:3" s="33" customFormat="1" ht="12.75">
      <c r="A17" s="50"/>
      <c r="B17" s="50"/>
      <c r="C17" s="51"/>
    </row>
    <row r="18" spans="1:3" s="3" customFormat="1" ht="12.75">
      <c r="A18" s="52"/>
      <c r="B18" s="52"/>
      <c r="C18" s="53"/>
    </row>
    <row r="19" spans="1:3" s="3" customFormat="1" ht="12.75">
      <c r="A19" s="52"/>
      <c r="B19" s="52"/>
      <c r="C19" s="53"/>
    </row>
    <row r="20" spans="1:3" s="3" customFormat="1" ht="12.75">
      <c r="A20" s="54"/>
      <c r="B20" s="54"/>
      <c r="C20" s="14"/>
    </row>
    <row r="21" s="3" customFormat="1" ht="12.75">
      <c r="A21" s="54"/>
    </row>
    <row r="37" spans="3:4" ht="12.75">
      <c r="C37" s="47"/>
      <c r="D37" s="47"/>
    </row>
  </sheetData>
  <sheetProtection/>
  <mergeCells count="6">
    <mergeCell ref="B9:C9"/>
    <mergeCell ref="B12:C12"/>
    <mergeCell ref="B14:C14"/>
    <mergeCell ref="A5:C5"/>
    <mergeCell ref="A6:C6"/>
    <mergeCell ref="A7:C7"/>
  </mergeCells>
  <printOptions/>
  <pageMargins left="0.75" right="0.2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</dc:creator>
  <cp:keywords/>
  <dc:description/>
  <cp:lastModifiedBy>Admin</cp:lastModifiedBy>
  <cp:lastPrinted>2015-12-28T14:11:35Z</cp:lastPrinted>
  <dcterms:created xsi:type="dcterms:W3CDTF">2005-12-07T07:18:17Z</dcterms:created>
  <dcterms:modified xsi:type="dcterms:W3CDTF">2015-12-28T14:28:54Z</dcterms:modified>
  <cp:category/>
  <cp:version/>
  <cp:contentType/>
  <cp:contentStatus/>
</cp:coreProperties>
</file>